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mikayapmx_staff_main_ntu_edu_sg/Documents/Student Welfare/Freshmen Orientation/2021/Course map AY21/"/>
    </mc:Choice>
  </mc:AlternateContent>
  <xr:revisionPtr revIDLastSave="21" documentId="13_ncr:1_{F56566B0-E462-415A-8833-6D69BB9CB230}" xr6:coauthVersionLast="47" xr6:coauthVersionMax="47" xr10:uidLastSave="{01DA3C72-1975-4713-AFD8-BCE8AFAF6525}"/>
  <bookViews>
    <workbookView xWindow="-110" yWindow="-110" windowWidth="19420" windowHeight="10420" xr2:uid="{00000000-000D-0000-FFFF-FFFF00000000}"/>
  </bookViews>
  <sheets>
    <sheet name="PHY (FYP with PA)" sheetId="9" r:id="rId1"/>
    <sheet name="PHY (PI)" sheetId="14" r:id="rId2"/>
    <sheet name="PHMS (MH FYP)" sheetId="10" r:id="rId3"/>
    <sheet name="PHMS (PH FYP)" sheetId="15" r:id="rId4"/>
    <sheet name="PHME (FYP with PA)" sheetId="16" r:id="rId5"/>
    <sheet name="PHME (PI)" sheetId="1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7" l="1"/>
  <c r="E7" i="17"/>
  <c r="E5" i="17"/>
  <c r="E3" i="17"/>
  <c r="E3" i="16"/>
  <c r="E7" i="15"/>
  <c r="E6" i="15"/>
  <c r="E5" i="15"/>
  <c r="E3" i="15"/>
  <c r="S43" i="15"/>
  <c r="P43" i="15"/>
  <c r="M43" i="15"/>
  <c r="F43" i="15"/>
  <c r="C43" i="15"/>
  <c r="S25" i="15"/>
  <c r="P25" i="15"/>
  <c r="M25" i="15"/>
  <c r="I25" i="15"/>
  <c r="F25" i="15"/>
  <c r="C25" i="15"/>
  <c r="E7" i="10"/>
  <c r="E6" i="10"/>
  <c r="E5" i="10"/>
  <c r="E4" i="10"/>
  <c r="E3" i="10"/>
  <c r="S43" i="10"/>
  <c r="P43" i="10"/>
  <c r="M43" i="10"/>
  <c r="I43" i="10"/>
  <c r="F43" i="10"/>
  <c r="C43" i="10"/>
  <c r="S25" i="10"/>
  <c r="P25" i="10"/>
  <c r="M25" i="10"/>
  <c r="I25" i="10"/>
  <c r="F25" i="10"/>
  <c r="C25" i="10"/>
  <c r="C8" i="10"/>
  <c r="E7" i="14"/>
  <c r="E6" i="14"/>
  <c r="R44" i="14"/>
  <c r="O44" i="14"/>
  <c r="L44" i="14"/>
  <c r="I44" i="14"/>
  <c r="F44" i="14"/>
  <c r="C44" i="14"/>
  <c r="C27" i="14"/>
  <c r="E5" i="9"/>
  <c r="S44" i="9"/>
  <c r="P44" i="9"/>
  <c r="M44" i="9"/>
  <c r="I44" i="9"/>
  <c r="F44" i="9"/>
  <c r="C44" i="9"/>
  <c r="S27" i="9"/>
  <c r="P27" i="9"/>
  <c r="M27" i="9"/>
  <c r="I27" i="9"/>
  <c r="F27" i="9"/>
  <c r="C27" i="9"/>
  <c r="R44" i="17"/>
  <c r="O44" i="17"/>
  <c r="L44" i="17"/>
  <c r="I44" i="17"/>
  <c r="F44" i="17"/>
  <c r="C44" i="17"/>
  <c r="F25" i="17"/>
  <c r="R25" i="17"/>
  <c r="O25" i="17"/>
  <c r="L25" i="17"/>
  <c r="I25" i="17"/>
  <c r="C25" i="17"/>
  <c r="C9" i="17"/>
  <c r="E6" i="16"/>
  <c r="E7" i="16"/>
  <c r="E8" i="16"/>
  <c r="P43" i="16"/>
  <c r="M43" i="16"/>
  <c r="I43" i="16"/>
  <c r="F43" i="16"/>
  <c r="C43" i="16"/>
  <c r="S43" i="16"/>
  <c r="S25" i="16"/>
  <c r="P25" i="16"/>
  <c r="M25" i="16"/>
  <c r="I25" i="16"/>
  <c r="F25" i="16"/>
  <c r="C25" i="16"/>
  <c r="C9" i="16"/>
  <c r="E7" i="9"/>
  <c r="E6" i="9"/>
  <c r="E3" i="9"/>
  <c r="O27" i="14"/>
  <c r="E6" i="17"/>
  <c r="E4" i="17"/>
  <c r="E5" i="16"/>
  <c r="E4" i="16"/>
  <c r="I43" i="15"/>
  <c r="C8" i="15"/>
  <c r="E4" i="15"/>
  <c r="L27" i="14"/>
  <c r="F27" i="14"/>
  <c r="C8" i="9"/>
  <c r="R27" i="14"/>
  <c r="M27" i="14"/>
  <c r="I27" i="14"/>
  <c r="C8" i="14"/>
  <c r="E5" i="14"/>
  <c r="E4" i="14"/>
  <c r="E3" i="14"/>
  <c r="E4" i="9"/>
  <c r="E8" i="10" l="1"/>
  <c r="E9" i="17"/>
  <c r="E9" i="16"/>
  <c r="E8" i="15"/>
  <c r="E8" i="14"/>
  <c r="E8" i="9"/>
</calcChain>
</file>

<file path=xl/sharedStrings.xml><?xml version="1.0" encoding="utf-8"?>
<sst xmlns="http://schemas.openxmlformats.org/spreadsheetml/2006/main" count="907" uniqueCount="186">
  <si>
    <t>Course Type</t>
  </si>
  <si>
    <t>AUs completed</t>
  </si>
  <si>
    <t>Major Core</t>
  </si>
  <si>
    <t>Major PE</t>
  </si>
  <si>
    <t>Total</t>
  </si>
  <si>
    <t>Semester 1</t>
  </si>
  <si>
    <t>Semester 2</t>
  </si>
  <si>
    <t>Special Term</t>
  </si>
  <si>
    <t>Courses</t>
  </si>
  <si>
    <t>AU</t>
  </si>
  <si>
    <t>Total AU</t>
  </si>
  <si>
    <t>Course</t>
  </si>
  <si>
    <t>Batch</t>
  </si>
  <si>
    <t>Name</t>
  </si>
  <si>
    <t>AY2021/22</t>
  </si>
  <si>
    <t>Pre-requisite</t>
  </si>
  <si>
    <t>PH1104 Mechanics</t>
  </si>
  <si>
    <t>PH1105 Optics, Vibrations &amp; Waves</t>
  </si>
  <si>
    <t>PH1198 Physics Lab 1A</t>
  </si>
  <si>
    <t>PH1106 Electricity &amp; Magnetism</t>
  </si>
  <si>
    <t>PH1199 Physics Lab 1B</t>
  </si>
  <si>
    <t>PH2103 Thermal Physics</t>
  </si>
  <si>
    <t>PH2104 Analytical Mechanics</t>
  </si>
  <si>
    <t>PH2198 Physics Lab 2A</t>
  </si>
  <si>
    <t>PH2101 Quantum Mechanics 1</t>
  </si>
  <si>
    <t>PH2199 Physics Lab 2B</t>
  </si>
  <si>
    <t>PH2102 Electromagnetism</t>
  </si>
  <si>
    <t>PH3101 Quantum Mechanics II</t>
  </si>
  <si>
    <t>PH3199 Physics Lab 3A</t>
  </si>
  <si>
    <t>MH1802 Calculus for the Sciences</t>
  </si>
  <si>
    <t>MH1803 Calculus for Physics</t>
  </si>
  <si>
    <t>MH1201 Linear Algebra II</t>
  </si>
  <si>
    <t>MH1200 Linear Algebra I</t>
  </si>
  <si>
    <t>MH3100 Real Analysis I</t>
  </si>
  <si>
    <t>PH1198</t>
  </si>
  <si>
    <t>PS0001</t>
  </si>
  <si>
    <t>AY2022/23</t>
  </si>
  <si>
    <t>This is NOT a fixed plan for students to follow and it is only meant as a guide. Please always check back with SPMS website for updated details</t>
  </si>
  <si>
    <t>Suggested Course Planning Map (SPMS)</t>
  </si>
  <si>
    <t>AY2023/24</t>
  </si>
  <si>
    <t>MH1100 Calculus I</t>
  </si>
  <si>
    <t>MH1101 Calculus II</t>
  </si>
  <si>
    <t>PH4511 Seminar in Mathematical Physics</t>
  </si>
  <si>
    <t>Students are required to do a FYP (either MH or PH)</t>
  </si>
  <si>
    <t>PHMS</t>
  </si>
  <si>
    <t>MH2100 Calculus III</t>
  </si>
  <si>
    <t>AUs required</t>
  </si>
  <si>
    <t>AUs wanted</t>
  </si>
  <si>
    <t>PHY</t>
  </si>
  <si>
    <t>Students can adjust based on preference to take the PPHY or the APHY track, and either FYP with PA or PI</t>
  </si>
  <si>
    <t>ICC Common Core</t>
  </si>
  <si>
    <t>BDE</t>
  </si>
  <si>
    <t>ICC Fdn Core</t>
  </si>
  <si>
    <t>MH2802 Linear Algebra for Scientists</t>
  </si>
  <si>
    <t>MH2801 Complex Methods for the Sciences</t>
  </si>
  <si>
    <t>PH1107 Relativity and Quantum Physics</t>
  </si>
  <si>
    <t>PS0001 Intro to Computational Thinking</t>
  </si>
  <si>
    <t>CC0001</t>
  </si>
  <si>
    <t>AY2024/25</t>
  </si>
  <si>
    <t>PH1105 Optics, Vibrations and Waves</t>
  </si>
  <si>
    <t>MH2100</t>
  </si>
  <si>
    <t>MH1300 Foundations of Mathematics</t>
  </si>
  <si>
    <t>MH2200 Groups and Symmetries</t>
  </si>
  <si>
    <t>MH1403 Algorithms and Computing</t>
  </si>
  <si>
    <t>MH3110 Ordinary Differential Equations</t>
  </si>
  <si>
    <t xml:space="preserve">Students can adjust Major PE and BDE based on their preference </t>
  </si>
  <si>
    <t>This course plan is based on taking FYP with PA</t>
  </si>
  <si>
    <t>This course plan is based on taking Professional Internship</t>
  </si>
  <si>
    <t>PHME</t>
  </si>
  <si>
    <t>PH3601 Fabrication of Micro- and Nanoelectronic Devices</t>
  </si>
  <si>
    <t>EE2004 Digital Electronics</t>
  </si>
  <si>
    <t>EE2001 Circuit Analysis</t>
  </si>
  <si>
    <t>EE2002 Analog Electronics</t>
  </si>
  <si>
    <t>EE2001</t>
  </si>
  <si>
    <t>EE3002 Microprocessors</t>
  </si>
  <si>
    <t>PH4419 Computational Physics</t>
  </si>
  <si>
    <t>PH4601 Physics of Semiconductor and Spintronics Devices</t>
  </si>
  <si>
    <t>EE3019 Integrated Electronics</t>
  </si>
  <si>
    <t xml:space="preserve">Broadening and Deepening Electives 1 </t>
  </si>
  <si>
    <t>For students who fail QET</t>
  </si>
  <si>
    <t>MH2800 &amp; PH1104 OR MH1803 &amp; MH2802 &amp; PH1104 OR MH1101 &amp; MH1200</t>
  </si>
  <si>
    <t>MH1801 &amp; PH1107 OR MH1802 &amp; MH1803 &amp; PH1107 OR (MH1101 &amp; MH1200 &amp; PH1107)</t>
  </si>
  <si>
    <t>PH1199</t>
  </si>
  <si>
    <t>MH1801 &amp; MH2800 OR MH1101 &amp; MH1200 OR MH1200 &amp; MH1802 &amp; MH1803 OR MH1802 &amp; MH1803 &amp; MH2802</t>
  </si>
  <si>
    <t>PS0001 OR CZ1003</t>
  </si>
  <si>
    <t xml:space="preserve">PS0002 Intro to Data Science &amp; Artificial Intelligence </t>
  </si>
  <si>
    <t>PH2101 &amp; MH2801</t>
  </si>
  <si>
    <t>New Course</t>
  </si>
  <si>
    <t>Brodening and Deepening Electives 2</t>
  </si>
  <si>
    <t>PH2198 &amp; PH2199</t>
  </si>
  <si>
    <t>Effective Communication 2</t>
  </si>
  <si>
    <t>Broadening and Deepening Electives 3</t>
  </si>
  <si>
    <t>Broadening and Deepening Electives 4</t>
  </si>
  <si>
    <t>Broadening and Deepening Electives 5</t>
  </si>
  <si>
    <t>Broadening and Deepening Electives 6</t>
  </si>
  <si>
    <t>Major Prescribed Elective 1</t>
  </si>
  <si>
    <t>Broadening and Deepening 7</t>
  </si>
  <si>
    <t>Broadening and Deepening 8</t>
  </si>
  <si>
    <t>Broadening and Deepening 9</t>
  </si>
  <si>
    <t>Broadening and Deepening 10</t>
  </si>
  <si>
    <t>Broadening and Deepening Electives 1</t>
  </si>
  <si>
    <t xml:space="preserve">Broadening and Deepening Electives 2 </t>
  </si>
  <si>
    <t>PS0001 Introduction to Computational Thinking</t>
  </si>
  <si>
    <t xml:space="preserve">PS0002 Introduction to Data Science &amp; Artifical Intelligence </t>
  </si>
  <si>
    <t>Broadening and Deepening Electives 7</t>
  </si>
  <si>
    <t>Major Prescribed Elective 2</t>
  </si>
  <si>
    <t>Broadening and Deepening Electives 8</t>
  </si>
  <si>
    <t>Broadening and Deepening Electives 9</t>
  </si>
  <si>
    <t>Broadening and Deepening Electives 10</t>
  </si>
  <si>
    <t xml:space="preserve">PH4420 Professional Internship </t>
  </si>
  <si>
    <t>MH1101 OR MH1802 OR MH1805</t>
  </si>
  <si>
    <t xml:space="preserve">(MH1100 &amp; MH1101) OR CY1601 OR MH1802 </t>
  </si>
  <si>
    <t xml:space="preserve">PS0002 Introduction to Data Science &amp; Artificial Intelligence </t>
  </si>
  <si>
    <t>MH1200 OR CY1602</t>
  </si>
  <si>
    <t>(MH1100 &amp; MH1101) OR (MH1800 &amp; MH1801) OR (MH1101 &amp; MH110S) OR (MH1100 &amp; MH111S) OR MH1802 OR CY1601 OR MH1805</t>
  </si>
  <si>
    <t>MH1801 &amp; MH2800 &amp; PH1106 OR MH1802 &amp; MH1803 &amp; MH2802 &amp; PH1106 OR MH1101 &amp; MH1200 &amp; PH1106</t>
  </si>
  <si>
    <t>Effective Communications 2</t>
  </si>
  <si>
    <t xml:space="preserve">PH Major Prescribed Elective 1 </t>
  </si>
  <si>
    <t xml:space="preserve">MH Major Prescribed 1 </t>
  </si>
  <si>
    <t>PH4416 Professional Attachment</t>
  </si>
  <si>
    <t xml:space="preserve">MH4900 Final Year Project </t>
  </si>
  <si>
    <t>PH Major Prescribed Elective 2</t>
  </si>
  <si>
    <t>PH Major Prescribed Elective 3</t>
  </si>
  <si>
    <t>Broadening and Deepening 1</t>
  </si>
  <si>
    <t>Broadening and Deepening 2</t>
  </si>
  <si>
    <t>Complete Major Core</t>
  </si>
  <si>
    <t>Broadening and Deepening 3</t>
  </si>
  <si>
    <t>(MH1100 &amp; MH1101) OR CY1601 OR MH1802</t>
  </si>
  <si>
    <t>PS0001 or CZ1003</t>
  </si>
  <si>
    <t>PH2101&amp; MH2801</t>
  </si>
  <si>
    <t>PH3103 Technological Applications of Quantum Mechanics (NEW)</t>
  </si>
  <si>
    <t>PH Major Prescribed Elective 1</t>
  </si>
  <si>
    <t>PH1104 &amp; PH1105 &amp; PH1106 &amp; PH1107 &amp; PH1198 &amp; PH1199 &amp; PH2199 &amp; PH2101 &amp; PH2102 &amp; PH2103 &amp; PH2104 &amp; PH2198</t>
  </si>
  <si>
    <t>PH4421 Final Year Project</t>
  </si>
  <si>
    <t>MH Major Prescribed Elective 2</t>
  </si>
  <si>
    <t>MH Major Prescribed Elective 3</t>
  </si>
  <si>
    <t>Broadening and Deepening Electives 2</t>
  </si>
  <si>
    <t xml:space="preserve">PH4511 Seminar in Mathematical Physics </t>
  </si>
  <si>
    <t xml:space="preserve">PH4421 Final Year Project </t>
  </si>
  <si>
    <t xml:space="preserve">BDE - 2nd Major </t>
  </si>
  <si>
    <t>For student who fail QET</t>
  </si>
  <si>
    <t>MH1801 &amp; MH2800 OR MH1101 &amp; MH1200 OR MH1200 &amp; MH1803 OR MH1802 &amp; MH1803 &amp; MH2802</t>
  </si>
  <si>
    <t>PH3103 Technological Applications of Quantum Mechanics (New)</t>
  </si>
  <si>
    <t>EE2002</t>
  </si>
  <si>
    <t xml:space="preserve">PH4416 Professional Attachment </t>
  </si>
  <si>
    <t xml:space="preserve">PH3199 Physics Lab 3A </t>
  </si>
  <si>
    <t>BDE (2nd Major)</t>
  </si>
  <si>
    <t>ME Major Prescribed Elective 1</t>
  </si>
  <si>
    <t>ME Major Prescribed Elective 2</t>
  </si>
  <si>
    <t xml:space="preserve">Complete Major Core </t>
  </si>
  <si>
    <t>Choose 1 from section 5 of Table 1. 3 or 4 Aus</t>
  </si>
  <si>
    <t>Choose 1 from section 7 of Table 1. 2 or 3 Aus</t>
  </si>
  <si>
    <t>BDE - 2nd Major</t>
  </si>
  <si>
    <t>PS0002 Introduction to Data Science &amp; Artificial Intelligence</t>
  </si>
  <si>
    <t>Choose 1 from section 8 of Table 1. 2 or 3 Aus</t>
  </si>
  <si>
    <t xml:space="preserve">ME Major Prescribed Electives  2 </t>
  </si>
  <si>
    <t xml:space="preserve">Broadening and Deepening Electives 3 </t>
  </si>
  <si>
    <t>Complete all Major Core</t>
  </si>
  <si>
    <t>PH4421 Final year Project</t>
  </si>
  <si>
    <t>MH2500 Probability &amp; Introduction to Statistics</t>
  </si>
  <si>
    <t>MH1802 &amp; MH1803 &amp; MH2802 &amp; PH1106 OR MH1101 &amp; MH1200 &amp; PH1106</t>
  </si>
  <si>
    <t>MH1803 &amp; MH2802 &amp; PH1104</t>
  </si>
  <si>
    <t>MH1803 &amp; MH2802 &amp; PH1104 OR MH1101 &amp; MH1200</t>
  </si>
  <si>
    <t>MH1802 &amp; MH1803 &amp; PH1107 OR (MH1101 &amp; MH1200 &amp; PH1107)</t>
  </si>
  <si>
    <t>MH1101 &amp; MH1200 OR MH1200 &amp; MH1802 &amp; MH1803 OR MH1802 &amp; MH1803 &amp; MH2802</t>
  </si>
  <si>
    <t>MH1802 &amp; MH1803 &amp;PH1107 OR (MH1101 &amp; MH1200 &amp; PH1107)</t>
  </si>
  <si>
    <t xml:space="preserve">MH1101 &amp; MH1200 OR MH1200 &amp; MH1802 &amp; MH1803 OR MH1802 &amp; MH1803 &amp; MH2802 </t>
  </si>
  <si>
    <t>(MH1100 &amp; MH1101) OR MH1802 OR CY1601 OR MH1805</t>
  </si>
  <si>
    <t>This course plan is based on taking MH4900 FYP (8 AU) with at least 11AU of PHY MPE</t>
  </si>
  <si>
    <t>MH Major Prescribed Elective 1</t>
  </si>
  <si>
    <t>This course plan is based on taking PH4421 FYP (10 AU) with at least one MH4XXX course and one PH4XXX course</t>
  </si>
  <si>
    <t>Choose 1 from section 7 of Table 1.2 or 3 AU</t>
  </si>
  <si>
    <t xml:space="preserve">Students can adjust BDE based on their preference </t>
  </si>
  <si>
    <t>Students are required to do a PH FYP</t>
  </si>
  <si>
    <t>Students can adjust based on preference to take the PPHY or the APHY track</t>
  </si>
  <si>
    <t>CC0001 - Inquiry and Communication in an Interdisciplinary World</t>
  </si>
  <si>
    <t>CC0002 - Navigating the Digital World</t>
  </si>
  <si>
    <t>CC0003 - Ethics &amp; Civics in a Multicultural World</t>
  </si>
  <si>
    <t>ML0004 - Career &amp; Entrepreneurial Development for the Future World</t>
  </si>
  <si>
    <t>CC0005 - Healthy Living and Wellbeing</t>
  </si>
  <si>
    <t>CC0006 - Sustainability: Society, Economy &amp; Environment</t>
  </si>
  <si>
    <t>CC0007 - Science &amp; Technology for Humanity</t>
  </si>
  <si>
    <t>PA can be taken in the special term of Y2 or Y3</t>
  </si>
  <si>
    <t>PI can be taken in Year 4 Sem 1 or 2</t>
  </si>
  <si>
    <t>PA can be done in the speical term of Y2 or Y3</t>
  </si>
  <si>
    <t>HW0001 Introduction to Academic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</si>
</sst>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6" xfId="0" applyFont="1" applyBorder="1" applyAlignment="1">
      <alignment horizontal="center" wrapText="1"/>
    </xf>
    <xf numFmtId="0" fontId="0" fillId="11" borderId="16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10" borderId="16" xfId="0" applyFill="1" applyBorder="1" applyAlignment="1">
      <alignment vertical="top" wrapText="1"/>
    </xf>
    <xf numFmtId="0" fontId="0" fillId="9" borderId="16" xfId="0" applyFill="1" applyBorder="1" applyAlignment="1">
      <alignment vertical="top" wrapText="1"/>
    </xf>
    <xf numFmtId="0" fontId="0" fillId="8" borderId="16" xfId="0" applyFill="1" applyBorder="1" applyAlignment="1">
      <alignment vertical="top"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5" fillId="11" borderId="8" xfId="0" applyFont="1" applyFill="1" applyBorder="1" applyAlignment="1">
      <alignment vertical="top" wrapText="1"/>
    </xf>
    <xf numFmtId="0" fontId="5" fillId="11" borderId="16" xfId="0" applyFont="1" applyFill="1" applyBorder="1" applyAlignment="1">
      <alignment vertical="top" wrapText="1"/>
    </xf>
    <xf numFmtId="0" fontId="1" fillId="0" borderId="0" xfId="0" applyFont="1" applyFill="1" applyBorder="1"/>
    <xf numFmtId="0" fontId="7" fillId="11" borderId="8" xfId="0" applyFont="1" applyFill="1" applyBorder="1" applyAlignment="1">
      <alignment vertical="top" wrapText="1"/>
    </xf>
    <xf numFmtId="0" fontId="7" fillId="11" borderId="16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6" fillId="11" borderId="9" xfId="0" applyFont="1" applyFill="1" applyBorder="1" applyAlignment="1">
      <alignment vertical="top" wrapText="1"/>
    </xf>
    <xf numFmtId="0" fontId="5" fillId="11" borderId="9" xfId="0" applyFont="1" applyFill="1" applyBorder="1" applyAlignment="1">
      <alignment vertical="top" wrapText="1"/>
    </xf>
    <xf numFmtId="0" fontId="7" fillId="11" borderId="9" xfId="0" applyFont="1" applyFill="1" applyBorder="1" applyAlignment="1">
      <alignment vertical="top" wrapText="1"/>
    </xf>
    <xf numFmtId="0" fontId="0" fillId="0" borderId="0" xfId="0" applyFont="1" applyFill="1" applyBorder="1"/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0" fillId="12" borderId="0" xfId="0" applyFont="1" applyFill="1" applyAlignment="1">
      <alignment vertical="center"/>
    </xf>
    <xf numFmtId="0" fontId="11" fillId="0" borderId="0" xfId="0" applyFont="1"/>
    <xf numFmtId="0" fontId="9" fillId="0" borderId="0" xfId="0" applyFont="1"/>
    <xf numFmtId="0" fontId="0" fillId="3" borderId="5" xfId="0" applyFill="1" applyBorder="1" applyAlignment="1">
      <alignment vertical="top" wrapText="1"/>
    </xf>
    <xf numFmtId="0" fontId="0" fillId="10" borderId="8" xfId="0" applyFont="1" applyFill="1" applyBorder="1" applyAlignment="1">
      <alignment vertical="top" wrapText="1"/>
    </xf>
    <xf numFmtId="0" fontId="0" fillId="6" borderId="2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0" fillId="11" borderId="32" xfId="0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10" borderId="5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21" xfId="0" applyFill="1" applyBorder="1" applyAlignment="1">
      <alignment vertical="center" wrapText="1"/>
    </xf>
    <xf numFmtId="0" fontId="0" fillId="13" borderId="5" xfId="0" applyFill="1" applyBorder="1" applyAlignment="1">
      <alignment vertical="top" wrapText="1"/>
    </xf>
    <xf numFmtId="0" fontId="0" fillId="13" borderId="9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vertical="top" wrapText="1"/>
    </xf>
    <xf numFmtId="0" fontId="0" fillId="3" borderId="34" xfId="0" applyFill="1" applyBorder="1" applyAlignment="1">
      <alignment vertical="top" wrapText="1"/>
    </xf>
    <xf numFmtId="0" fontId="0" fillId="3" borderId="12" xfId="0" applyFill="1" applyBorder="1"/>
    <xf numFmtId="0" fontId="0" fillId="4" borderId="32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8" borderId="18" xfId="0" applyFill="1" applyBorder="1" applyAlignment="1">
      <alignment vertical="top" wrapText="1"/>
    </xf>
    <xf numFmtId="0" fontId="0" fillId="8" borderId="21" xfId="0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3" borderId="5" xfId="0" applyFill="1" applyBorder="1" applyAlignment="1">
      <alignment vertical="top"/>
    </xf>
    <xf numFmtId="0" fontId="0" fillId="5" borderId="32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5" borderId="32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ill="1"/>
    <xf numFmtId="0" fontId="1" fillId="0" borderId="12" xfId="0" applyFont="1" applyBorder="1"/>
    <xf numFmtId="0" fontId="8" fillId="0" borderId="0" xfId="0" applyFont="1" applyBorder="1" applyAlignment="1">
      <alignment horizontal="center" wrapText="1"/>
    </xf>
    <xf numFmtId="0" fontId="7" fillId="0" borderId="9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3" fillId="0" borderId="32" xfId="0" applyFont="1" applyBorder="1" applyAlignment="1">
      <alignment horizontal="center"/>
    </xf>
    <xf numFmtId="0" fontId="0" fillId="14" borderId="1" xfId="0" applyFill="1" applyBorder="1" applyAlignment="1">
      <alignment vertical="center" wrapText="1"/>
    </xf>
    <xf numFmtId="0" fontId="0" fillId="14" borderId="48" xfId="0" applyFill="1" applyBorder="1" applyAlignment="1">
      <alignment horizontal="center" vertical="center" wrapText="1"/>
    </xf>
    <xf numFmtId="0" fontId="0" fillId="14" borderId="18" xfId="0" applyFill="1" applyBorder="1" applyAlignment="1">
      <alignment vertical="top" wrapText="1"/>
    </xf>
    <xf numFmtId="0" fontId="0" fillId="14" borderId="21" xfId="0" applyFill="1" applyBorder="1" applyAlignment="1">
      <alignment vertical="top" wrapText="1"/>
    </xf>
    <xf numFmtId="0" fontId="0" fillId="14" borderId="19" xfId="0" applyFill="1" applyBorder="1" applyAlignment="1">
      <alignment vertical="top" wrapText="1"/>
    </xf>
    <xf numFmtId="0" fontId="0" fillId="14" borderId="0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49" xfId="0" applyBorder="1"/>
    <xf numFmtId="0" fontId="1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9" xfId="0" applyBorder="1"/>
    <xf numFmtId="0" fontId="0" fillId="11" borderId="12" xfId="0" applyFill="1" applyBorder="1" applyAlignment="1">
      <alignment vertical="top" wrapText="1"/>
    </xf>
    <xf numFmtId="0" fontId="7" fillId="11" borderId="12" xfId="0" applyFont="1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0" fillId="9" borderId="12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0" fillId="8" borderId="2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10" borderId="1" xfId="0" applyFill="1" applyBorder="1" applyAlignment="1">
      <alignment vertical="top" wrapText="1"/>
    </xf>
    <xf numFmtId="0" fontId="1" fillId="0" borderId="50" xfId="0" applyFont="1" applyBorder="1" applyAlignment="1">
      <alignment horizontal="center" wrapText="1"/>
    </xf>
    <xf numFmtId="0" fontId="0" fillId="0" borderId="51" xfId="0" applyBorder="1"/>
    <xf numFmtId="0" fontId="0" fillId="4" borderId="9" xfId="0" applyFill="1" applyBorder="1" applyAlignment="1">
      <alignment vertical="top" wrapText="1"/>
    </xf>
    <xf numFmtId="0" fontId="0" fillId="7" borderId="36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9" fillId="12" borderId="0" xfId="0" applyFont="1" applyFill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0" fillId="2" borderId="32" xfId="0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0" fillId="14" borderId="48" xfId="0" applyFill="1" applyBorder="1" applyAlignment="1">
      <alignment horizontal="center" vertical="center" wrapText="1"/>
    </xf>
    <xf numFmtId="0" fontId="0" fillId="14" borderId="4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7FFFF"/>
      <color rgb="FFFFCCFF"/>
      <color rgb="FFFF33CC"/>
      <color rgb="FFFFFF99"/>
      <color rgb="FF00FF00"/>
      <color rgb="FF00FFFF"/>
      <color rgb="FF99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"/>
  <sheetViews>
    <sheetView tabSelected="1" topLeftCell="A28" zoomScale="74" zoomScaleNormal="60" zoomScaleSheetLayoutView="80" workbookViewId="0">
      <selection activeCell="B26" sqref="B26"/>
    </sheetView>
  </sheetViews>
  <sheetFormatPr defaultRowHeight="14.5" x14ac:dyDescent="0.35"/>
  <cols>
    <col min="1" max="1" width="9.81640625" style="24" customWidth="1"/>
    <col min="2" max="2" width="19.3632812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0" max="10" width="13" bestFit="1" customWidth="1"/>
    <col min="12" max="12" width="18.1796875" customWidth="1"/>
    <col min="13" max="13" width="9.54296875" customWidth="1"/>
    <col min="14" max="14" width="16.81640625" customWidth="1"/>
    <col min="15" max="15" width="18.453125" customWidth="1"/>
    <col min="16" max="16" width="8.81640625" customWidth="1"/>
    <col min="17" max="17" width="16.453125" customWidth="1"/>
    <col min="18" max="18" width="13.81640625" customWidth="1"/>
  </cols>
  <sheetData>
    <row r="1" spans="1:19" ht="15" thickBot="1" x14ac:dyDescent="0.4"/>
    <row r="2" spans="1:19" ht="45.75" customHeight="1" thickTop="1" thickBot="1" x14ac:dyDescent="0.4">
      <c r="B2" s="1" t="s">
        <v>0</v>
      </c>
      <c r="C2" s="171" t="s">
        <v>46</v>
      </c>
      <c r="D2" s="172"/>
      <c r="E2" s="62" t="s">
        <v>47</v>
      </c>
      <c r="F2" s="178" t="s">
        <v>1</v>
      </c>
      <c r="G2" s="178"/>
      <c r="I2" s="56" t="s">
        <v>38</v>
      </c>
      <c r="J2" s="56"/>
      <c r="K2" s="54"/>
      <c r="L2" s="55"/>
      <c r="M2" s="55"/>
      <c r="N2" s="177" t="s">
        <v>37</v>
      </c>
      <c r="O2" s="177"/>
      <c r="P2" s="177"/>
      <c r="Q2" s="177"/>
      <c r="R2" s="177"/>
    </row>
    <row r="3" spans="1:19" ht="20.149999999999999" customHeight="1" thickTop="1" x14ac:dyDescent="0.35">
      <c r="B3" s="3" t="s">
        <v>2</v>
      </c>
      <c r="C3" s="167">
        <v>61</v>
      </c>
      <c r="D3" s="168"/>
      <c r="E3" s="69">
        <f>SUM(C16:C19,F16:F18,M16:M20,P16:P18,C33:C36,F33)</f>
        <v>61</v>
      </c>
      <c r="F3" s="179"/>
      <c r="G3" s="180"/>
      <c r="I3" s="2" t="s">
        <v>13</v>
      </c>
      <c r="J3" s="113"/>
      <c r="K3" s="175"/>
      <c r="L3" s="176"/>
      <c r="M3" s="31"/>
    </row>
    <row r="4" spans="1:19" ht="20.149999999999999" customHeight="1" x14ac:dyDescent="0.35">
      <c r="B4" s="4" t="s">
        <v>50</v>
      </c>
      <c r="C4" s="167">
        <v>17</v>
      </c>
      <c r="D4" s="168"/>
      <c r="E4" s="69">
        <f>SUM(C21:C23,F21:F23,M21:M23,P21:P23)</f>
        <v>17</v>
      </c>
      <c r="F4" s="169"/>
      <c r="G4" s="170"/>
      <c r="I4" s="2" t="s">
        <v>11</v>
      </c>
      <c r="J4" s="113"/>
      <c r="K4" s="173" t="s">
        <v>48</v>
      </c>
      <c r="L4" s="174"/>
      <c r="M4" s="31"/>
    </row>
    <row r="5" spans="1:19" ht="20.149999999999999" customHeight="1" x14ac:dyDescent="0.35">
      <c r="B5" s="5" t="s">
        <v>52</v>
      </c>
      <c r="C5" s="167">
        <v>10</v>
      </c>
      <c r="D5" s="168"/>
      <c r="E5" s="69">
        <f>SUM(P24,F37,I37)</f>
        <v>10</v>
      </c>
      <c r="F5" s="169"/>
      <c r="G5" s="170"/>
      <c r="I5" s="2" t="s">
        <v>12</v>
      </c>
      <c r="J5" s="113"/>
      <c r="K5" s="175">
        <v>2021</v>
      </c>
      <c r="L5" s="176"/>
      <c r="M5" s="31"/>
    </row>
    <row r="6" spans="1:19" ht="20.149999999999999" customHeight="1" x14ac:dyDescent="0.35">
      <c r="B6" s="6" t="s">
        <v>3</v>
      </c>
      <c r="C6" s="167">
        <v>13</v>
      </c>
      <c r="D6" s="168"/>
      <c r="E6" s="69">
        <f>SUM(F38:F38,M38:M39,P38:P38)</f>
        <v>13</v>
      </c>
      <c r="F6" s="169"/>
      <c r="G6" s="170"/>
    </row>
    <row r="7" spans="1:19" ht="20.149999999999999" customHeight="1" x14ac:dyDescent="0.35">
      <c r="B7" s="7" t="s">
        <v>51</v>
      </c>
      <c r="C7" s="167">
        <v>30</v>
      </c>
      <c r="D7" s="168"/>
      <c r="E7" s="69">
        <f>SUM(C25:C25,F25:F25,M25:M25,P25:P25,C40:C40,F40:F43,M40:M41,P40:P41)</f>
        <v>30</v>
      </c>
      <c r="F7" s="169"/>
      <c r="G7" s="170"/>
      <c r="I7" s="44" t="s">
        <v>66</v>
      </c>
      <c r="J7" s="44"/>
    </row>
    <row r="8" spans="1:19" ht="20.149999999999999" customHeight="1" x14ac:dyDescent="0.35">
      <c r="B8" s="1" t="s">
        <v>4</v>
      </c>
      <c r="C8" s="171">
        <f>SUM(C3:D7)</f>
        <v>131</v>
      </c>
      <c r="D8" s="172"/>
      <c r="E8" s="70">
        <f>SUM(E3:E7)</f>
        <v>131</v>
      </c>
      <c r="F8" s="169"/>
      <c r="G8" s="170"/>
      <c r="I8" s="53" t="s">
        <v>174</v>
      </c>
      <c r="J8" s="53"/>
    </row>
    <row r="9" spans="1:19" ht="20.149999999999999" customHeight="1" x14ac:dyDescent="0.35">
      <c r="B9" s="83"/>
      <c r="C9" s="71"/>
      <c r="D9" s="71"/>
      <c r="E9" s="67"/>
      <c r="F9" s="67"/>
      <c r="G9" s="67"/>
      <c r="I9" s="57" t="s">
        <v>65</v>
      </c>
      <c r="J9" s="57"/>
    </row>
    <row r="10" spans="1:19" ht="20.149999999999999" customHeight="1" x14ac:dyDescent="0.35">
      <c r="B10" s="71"/>
      <c r="C10" s="71"/>
      <c r="D10" s="71"/>
      <c r="E10" s="67"/>
      <c r="F10" s="67"/>
      <c r="G10" s="67"/>
      <c r="I10" s="57" t="s">
        <v>182</v>
      </c>
      <c r="J10" s="57"/>
    </row>
    <row r="11" spans="1:19" ht="20.149999999999999" customHeight="1" x14ac:dyDescent="0.35">
      <c r="B11" s="71"/>
      <c r="C11" s="68"/>
      <c r="D11" s="68"/>
      <c r="E11" s="67"/>
      <c r="F11" s="67"/>
      <c r="G11" s="67"/>
      <c r="I11" s="58"/>
      <c r="J11" s="58"/>
    </row>
    <row r="12" spans="1:19" ht="18.75" customHeight="1" thickBot="1" x14ac:dyDescent="0.4">
      <c r="A12" s="82"/>
      <c r="B12" s="81"/>
    </row>
    <row r="13" spans="1:19" ht="20.149999999999999" customHeight="1" thickBot="1" x14ac:dyDescent="0.5">
      <c r="B13" s="151" t="s">
        <v>14</v>
      </c>
      <c r="C13" s="152"/>
      <c r="D13" s="152"/>
      <c r="E13" s="152"/>
      <c r="F13" s="152"/>
      <c r="G13" s="152"/>
      <c r="H13" s="152"/>
      <c r="I13" s="153"/>
      <c r="J13" s="114"/>
      <c r="K13" s="35"/>
      <c r="L13" s="151" t="s">
        <v>36</v>
      </c>
      <c r="M13" s="152"/>
      <c r="N13" s="152"/>
      <c r="O13" s="152"/>
      <c r="P13" s="152"/>
      <c r="Q13" s="152"/>
      <c r="R13" s="152"/>
      <c r="S13" s="153"/>
    </row>
    <row r="14" spans="1:19" ht="20.149999999999999" customHeight="1" x14ac:dyDescent="0.35">
      <c r="B14" s="154" t="s">
        <v>5</v>
      </c>
      <c r="C14" s="155"/>
      <c r="D14" s="156"/>
      <c r="E14" s="154" t="s">
        <v>6</v>
      </c>
      <c r="F14" s="155"/>
      <c r="G14" s="164"/>
      <c r="H14" s="165" t="s">
        <v>7</v>
      </c>
      <c r="I14" s="166"/>
      <c r="J14" s="38"/>
      <c r="K14" s="38"/>
      <c r="L14" s="157" t="s">
        <v>5</v>
      </c>
      <c r="M14" s="155"/>
      <c r="N14" s="161"/>
      <c r="O14" s="157" t="s">
        <v>6</v>
      </c>
      <c r="P14" s="155"/>
      <c r="Q14" s="158"/>
      <c r="R14" s="159" t="s">
        <v>7</v>
      </c>
      <c r="S14" s="160"/>
    </row>
    <row r="15" spans="1:19" ht="20.149999999999999" customHeight="1" x14ac:dyDescent="0.35">
      <c r="B15" s="32" t="s">
        <v>8</v>
      </c>
      <c r="C15" s="75" t="s">
        <v>9</v>
      </c>
      <c r="D15" s="76" t="s">
        <v>15</v>
      </c>
      <c r="E15" s="32" t="s">
        <v>8</v>
      </c>
      <c r="F15" s="34" t="s">
        <v>9</v>
      </c>
      <c r="G15" s="76" t="s">
        <v>15</v>
      </c>
      <c r="H15" s="8" t="s">
        <v>8</v>
      </c>
      <c r="I15" s="10" t="s">
        <v>9</v>
      </c>
      <c r="J15" s="39"/>
      <c r="K15" s="39"/>
      <c r="L15" s="9" t="s">
        <v>8</v>
      </c>
      <c r="M15" s="78" t="s">
        <v>9</v>
      </c>
      <c r="N15" s="33" t="s">
        <v>15</v>
      </c>
      <c r="O15" s="9" t="s">
        <v>8</v>
      </c>
      <c r="P15" s="79" t="s">
        <v>9</v>
      </c>
      <c r="Q15" s="76" t="s">
        <v>15</v>
      </c>
      <c r="R15" s="8" t="s">
        <v>8</v>
      </c>
      <c r="S15" s="10" t="s">
        <v>9</v>
      </c>
    </row>
    <row r="16" spans="1:19" ht="80" customHeight="1" x14ac:dyDescent="0.35">
      <c r="A16" s="162" t="s">
        <v>2</v>
      </c>
      <c r="B16" s="11" t="s">
        <v>16</v>
      </c>
      <c r="C16" s="26">
        <v>3</v>
      </c>
      <c r="D16" s="12"/>
      <c r="E16" s="11" t="s">
        <v>19</v>
      </c>
      <c r="F16" s="26">
        <v>3</v>
      </c>
      <c r="G16" s="77"/>
      <c r="H16" s="22"/>
      <c r="I16" s="23"/>
      <c r="J16" s="40"/>
      <c r="K16" s="40"/>
      <c r="L16" s="11" t="s">
        <v>55</v>
      </c>
      <c r="M16" s="26">
        <v>3</v>
      </c>
      <c r="N16" s="12"/>
      <c r="O16" s="11" t="s">
        <v>24</v>
      </c>
      <c r="P16" s="26">
        <v>3</v>
      </c>
      <c r="Q16" s="77" t="s">
        <v>81</v>
      </c>
      <c r="R16" s="22"/>
      <c r="S16" s="23"/>
    </row>
    <row r="17" spans="1:19" ht="114.5" customHeight="1" x14ac:dyDescent="0.35">
      <c r="A17" s="163"/>
      <c r="B17" s="11" t="s">
        <v>17</v>
      </c>
      <c r="C17" s="26">
        <v>3</v>
      </c>
      <c r="D17" s="12"/>
      <c r="E17" s="45" t="s">
        <v>30</v>
      </c>
      <c r="F17" s="46">
        <v>4</v>
      </c>
      <c r="G17" s="50"/>
      <c r="H17" s="22"/>
      <c r="I17" s="23"/>
      <c r="J17" s="40"/>
      <c r="K17" s="40"/>
      <c r="L17" s="11" t="s">
        <v>21</v>
      </c>
      <c r="M17" s="26">
        <v>4</v>
      </c>
      <c r="N17" s="12" t="s">
        <v>80</v>
      </c>
      <c r="O17" s="45" t="s">
        <v>54</v>
      </c>
      <c r="P17" s="46">
        <v>3</v>
      </c>
      <c r="Q17" s="12" t="s">
        <v>83</v>
      </c>
      <c r="R17" s="22"/>
      <c r="S17" s="23"/>
    </row>
    <row r="18" spans="1:19" ht="30" customHeight="1" x14ac:dyDescent="0.35">
      <c r="A18" s="163"/>
      <c r="B18" s="11" t="s">
        <v>18</v>
      </c>
      <c r="C18" s="26">
        <v>2</v>
      </c>
      <c r="D18" s="12"/>
      <c r="E18" s="11" t="s">
        <v>20</v>
      </c>
      <c r="F18" s="26">
        <v>2</v>
      </c>
      <c r="G18" s="12"/>
      <c r="H18" s="22"/>
      <c r="I18" s="23"/>
      <c r="J18" s="40"/>
      <c r="K18" s="40"/>
      <c r="L18" s="11" t="s">
        <v>23</v>
      </c>
      <c r="M18" s="26">
        <v>2</v>
      </c>
      <c r="N18" s="12" t="s">
        <v>34</v>
      </c>
      <c r="O18" s="45" t="s">
        <v>25</v>
      </c>
      <c r="P18" s="46">
        <v>2</v>
      </c>
      <c r="Q18" s="12" t="s">
        <v>82</v>
      </c>
      <c r="R18" s="22"/>
      <c r="S18" s="23"/>
    </row>
    <row r="19" spans="1:19" ht="65.5" customHeight="1" x14ac:dyDescent="0.35">
      <c r="A19" s="163"/>
      <c r="B19" s="45" t="s">
        <v>29</v>
      </c>
      <c r="C19" s="46">
        <v>4</v>
      </c>
      <c r="D19" s="12"/>
      <c r="E19" s="11"/>
      <c r="F19" s="26"/>
      <c r="G19" s="12"/>
      <c r="H19" s="22"/>
      <c r="I19" s="23"/>
      <c r="J19" s="40"/>
      <c r="K19" s="40"/>
      <c r="L19" s="45" t="s">
        <v>53</v>
      </c>
      <c r="M19" s="46">
        <v>3</v>
      </c>
      <c r="N19" s="12"/>
      <c r="O19" s="45"/>
      <c r="P19" s="46"/>
      <c r="Q19" s="12"/>
      <c r="R19" s="22"/>
      <c r="S19" s="23"/>
    </row>
    <row r="20" spans="1:19" ht="43.5" x14ac:dyDescent="0.35">
      <c r="A20" s="163"/>
      <c r="B20" s="45"/>
      <c r="C20" s="46"/>
      <c r="D20" s="12"/>
      <c r="E20" s="45"/>
      <c r="F20" s="46"/>
      <c r="G20" s="52"/>
      <c r="H20" s="22"/>
      <c r="I20" s="23"/>
      <c r="J20" s="40"/>
      <c r="K20" s="40"/>
      <c r="L20" s="45" t="s">
        <v>102</v>
      </c>
      <c r="M20" s="46">
        <v>3</v>
      </c>
      <c r="N20" s="52"/>
      <c r="O20" s="45"/>
      <c r="P20" s="46"/>
      <c r="Q20" s="12"/>
      <c r="R20" s="22"/>
      <c r="S20" s="23"/>
    </row>
    <row r="21" spans="1:19" ht="62" customHeight="1" x14ac:dyDescent="0.35">
      <c r="A21" s="146" t="s">
        <v>50</v>
      </c>
      <c r="B21" s="59" t="s">
        <v>176</v>
      </c>
      <c r="C21" s="27">
        <v>2</v>
      </c>
      <c r="D21" s="14"/>
      <c r="E21" s="13" t="s">
        <v>175</v>
      </c>
      <c r="F21" s="27">
        <v>2</v>
      </c>
      <c r="G21" s="14"/>
      <c r="H21" s="22"/>
      <c r="I21" s="23"/>
      <c r="J21" s="40"/>
      <c r="K21" s="40"/>
      <c r="L21" s="13" t="s">
        <v>178</v>
      </c>
      <c r="M21" s="27">
        <v>2</v>
      </c>
      <c r="N21" s="14"/>
      <c r="O21" s="13" t="s">
        <v>180</v>
      </c>
      <c r="P21" s="27">
        <v>3</v>
      </c>
      <c r="Q21" s="14"/>
      <c r="R21" s="22"/>
      <c r="S21" s="23"/>
    </row>
    <row r="22" spans="1:19" ht="43.5" x14ac:dyDescent="0.35">
      <c r="A22" s="147"/>
      <c r="B22" s="59"/>
      <c r="C22" s="27"/>
      <c r="D22" s="14"/>
      <c r="E22" s="13" t="s">
        <v>177</v>
      </c>
      <c r="F22" s="27">
        <v>2</v>
      </c>
      <c r="G22" s="14"/>
      <c r="H22" s="22"/>
      <c r="I22" s="23"/>
      <c r="J22" s="40"/>
      <c r="K22" s="40"/>
      <c r="L22" s="13"/>
      <c r="M22" s="27"/>
      <c r="N22" s="14"/>
      <c r="O22" s="13" t="s">
        <v>181</v>
      </c>
      <c r="P22" s="27">
        <v>3</v>
      </c>
      <c r="Q22" s="14"/>
      <c r="R22" s="22"/>
      <c r="S22" s="23"/>
    </row>
    <row r="23" spans="1:19" ht="29" x14ac:dyDescent="0.35">
      <c r="A23" s="148"/>
      <c r="B23" s="59"/>
      <c r="C23" s="27"/>
      <c r="D23" s="14"/>
      <c r="E23" s="13" t="s">
        <v>179</v>
      </c>
      <c r="F23" s="27">
        <v>3</v>
      </c>
      <c r="G23" s="14"/>
      <c r="H23" s="22"/>
      <c r="I23" s="23"/>
      <c r="J23" s="40"/>
      <c r="K23" s="40"/>
      <c r="L23" s="13"/>
      <c r="M23" s="27"/>
      <c r="N23" s="14"/>
      <c r="O23" s="13"/>
      <c r="P23" s="27"/>
      <c r="Q23" s="14"/>
      <c r="R23" s="22"/>
      <c r="S23" s="23"/>
    </row>
    <row r="24" spans="1:19" ht="48.5" customHeight="1" x14ac:dyDescent="0.35">
      <c r="A24" s="65" t="s">
        <v>52</v>
      </c>
      <c r="B24" s="15"/>
      <c r="C24" s="28"/>
      <c r="D24" s="16"/>
      <c r="E24" s="15"/>
      <c r="F24" s="28"/>
      <c r="G24" s="16"/>
      <c r="H24" s="22"/>
      <c r="I24" s="23"/>
      <c r="J24" s="40"/>
      <c r="K24" s="40"/>
      <c r="L24" s="15"/>
      <c r="M24" s="28"/>
      <c r="N24" s="16"/>
      <c r="O24" s="15" t="s">
        <v>85</v>
      </c>
      <c r="P24" s="28">
        <v>3</v>
      </c>
      <c r="Q24" s="16" t="s">
        <v>84</v>
      </c>
      <c r="R24" s="22"/>
      <c r="S24" s="23"/>
    </row>
    <row r="25" spans="1:19" ht="30" customHeight="1" x14ac:dyDescent="0.35">
      <c r="A25" s="74" t="s">
        <v>51</v>
      </c>
      <c r="B25" s="19" t="s">
        <v>78</v>
      </c>
      <c r="C25" s="30">
        <v>3</v>
      </c>
      <c r="D25" s="20"/>
      <c r="E25" s="19"/>
      <c r="F25" s="30"/>
      <c r="G25" s="20"/>
      <c r="H25" s="22"/>
      <c r="I25" s="23"/>
      <c r="J25" s="40"/>
      <c r="K25" s="40"/>
      <c r="L25" s="19"/>
      <c r="M25" s="30"/>
      <c r="N25" s="20"/>
      <c r="O25" s="19"/>
      <c r="P25" s="30"/>
      <c r="Q25" s="20"/>
      <c r="R25" s="22"/>
      <c r="S25" s="23"/>
    </row>
    <row r="26" spans="1:19" s="112" customFormat="1" ht="44" customHeight="1" x14ac:dyDescent="0.35">
      <c r="A26" s="106"/>
      <c r="B26" s="107" t="s">
        <v>185</v>
      </c>
      <c r="C26" s="108">
        <v>0</v>
      </c>
      <c r="D26" s="109" t="s">
        <v>79</v>
      </c>
      <c r="E26" s="107"/>
      <c r="F26" s="108"/>
      <c r="G26" s="109"/>
      <c r="H26" s="110"/>
      <c r="I26" s="109"/>
      <c r="J26" s="111"/>
      <c r="K26" s="111"/>
      <c r="L26" s="107"/>
      <c r="M26" s="108"/>
      <c r="N26" s="109"/>
      <c r="O26" s="107"/>
      <c r="P26" s="108"/>
      <c r="Q26" s="109"/>
      <c r="R26" s="110"/>
      <c r="S26" s="109"/>
    </row>
    <row r="27" spans="1:19" ht="30" customHeight="1" thickBot="1" x14ac:dyDescent="0.4">
      <c r="B27" s="36" t="s">
        <v>10</v>
      </c>
      <c r="C27" s="21">
        <f>SUM(C16:C26)</f>
        <v>17</v>
      </c>
      <c r="D27" s="21"/>
      <c r="E27" s="36" t="s">
        <v>10</v>
      </c>
      <c r="F27" s="21">
        <f>SUM(F16:F26)</f>
        <v>16</v>
      </c>
      <c r="G27" s="21"/>
      <c r="H27" s="37" t="s">
        <v>10</v>
      </c>
      <c r="I27" s="21">
        <f>SUM(I16:I26)</f>
        <v>0</v>
      </c>
      <c r="J27" s="31"/>
      <c r="K27" s="31"/>
      <c r="L27" s="36" t="s">
        <v>10</v>
      </c>
      <c r="M27" s="21">
        <f>SUM(M16:M26)</f>
        <v>17</v>
      </c>
      <c r="N27" s="21"/>
      <c r="O27" s="36" t="s">
        <v>10</v>
      </c>
      <c r="P27" s="21">
        <f>SUM(P16:P26)</f>
        <v>17</v>
      </c>
      <c r="Q27" s="21"/>
      <c r="R27" s="37" t="s">
        <v>10</v>
      </c>
      <c r="S27" s="21">
        <f>SUM(S16:S26)</f>
        <v>0</v>
      </c>
    </row>
    <row r="28" spans="1:19" ht="20.149999999999999" customHeight="1" x14ac:dyDescent="0.35"/>
    <row r="29" spans="1:19" ht="20.149999999999999" customHeight="1" thickBot="1" x14ac:dyDescent="0.4"/>
    <row r="30" spans="1:19" ht="20.149999999999999" customHeight="1" thickBot="1" x14ac:dyDescent="0.5">
      <c r="B30" s="151" t="s">
        <v>39</v>
      </c>
      <c r="C30" s="152"/>
      <c r="D30" s="152"/>
      <c r="E30" s="152"/>
      <c r="F30" s="152"/>
      <c r="G30" s="152"/>
      <c r="H30" s="152"/>
      <c r="I30" s="153"/>
      <c r="J30" s="114"/>
      <c r="K30" s="35"/>
      <c r="L30" s="151" t="s">
        <v>58</v>
      </c>
      <c r="M30" s="152"/>
      <c r="N30" s="152"/>
      <c r="O30" s="152"/>
      <c r="P30" s="152"/>
      <c r="Q30" s="152"/>
      <c r="R30" s="152"/>
      <c r="S30" s="153"/>
    </row>
    <row r="31" spans="1:19" ht="20.149999999999999" customHeight="1" x14ac:dyDescent="0.35">
      <c r="B31" s="154" t="s">
        <v>5</v>
      </c>
      <c r="C31" s="155"/>
      <c r="D31" s="156"/>
      <c r="E31" s="157" t="s">
        <v>6</v>
      </c>
      <c r="F31" s="155"/>
      <c r="G31" s="158"/>
      <c r="H31" s="159" t="s">
        <v>7</v>
      </c>
      <c r="I31" s="160"/>
      <c r="J31" s="38"/>
      <c r="K31" s="38"/>
      <c r="L31" s="157" t="s">
        <v>5</v>
      </c>
      <c r="M31" s="155"/>
      <c r="N31" s="161"/>
      <c r="O31" s="157" t="s">
        <v>6</v>
      </c>
      <c r="P31" s="155"/>
      <c r="Q31" s="158"/>
      <c r="R31" s="159" t="s">
        <v>7</v>
      </c>
      <c r="S31" s="160"/>
    </row>
    <row r="32" spans="1:19" ht="20.149999999999999" customHeight="1" x14ac:dyDescent="0.35">
      <c r="B32" s="9" t="s">
        <v>8</v>
      </c>
      <c r="C32" s="25" t="s">
        <v>9</v>
      </c>
      <c r="D32" s="33" t="s">
        <v>15</v>
      </c>
      <c r="E32" s="9" t="s">
        <v>8</v>
      </c>
      <c r="F32" s="25" t="s">
        <v>9</v>
      </c>
      <c r="G32" s="76" t="s">
        <v>15</v>
      </c>
      <c r="H32" s="8" t="s">
        <v>8</v>
      </c>
      <c r="I32" s="10" t="s">
        <v>9</v>
      </c>
      <c r="J32" s="76" t="s">
        <v>15</v>
      </c>
      <c r="K32" s="39"/>
      <c r="L32" s="9" t="s">
        <v>8</v>
      </c>
      <c r="M32" s="25" t="s">
        <v>9</v>
      </c>
      <c r="N32" s="33" t="s">
        <v>15</v>
      </c>
      <c r="O32" s="9" t="s">
        <v>8</v>
      </c>
      <c r="P32" s="25" t="s">
        <v>9</v>
      </c>
      <c r="Q32" s="76" t="s">
        <v>15</v>
      </c>
      <c r="R32" s="8" t="s">
        <v>8</v>
      </c>
      <c r="S32" s="10" t="s">
        <v>9</v>
      </c>
    </row>
    <row r="33" spans="1:19" ht="101.5" x14ac:dyDescent="0.35">
      <c r="A33" s="149" t="s">
        <v>2</v>
      </c>
      <c r="B33" s="11" t="s">
        <v>26</v>
      </c>
      <c r="C33" s="26">
        <v>4</v>
      </c>
      <c r="D33" s="12" t="s">
        <v>160</v>
      </c>
      <c r="E33" s="45" t="s">
        <v>28</v>
      </c>
      <c r="F33" s="46">
        <v>2</v>
      </c>
      <c r="G33" s="77" t="s">
        <v>89</v>
      </c>
      <c r="H33" s="22"/>
      <c r="I33" s="23"/>
      <c r="J33" s="126"/>
      <c r="K33" s="40"/>
      <c r="L33" s="11"/>
      <c r="M33" s="26"/>
      <c r="N33" s="12"/>
      <c r="O33" s="11"/>
      <c r="P33" s="26"/>
      <c r="Q33" s="77"/>
      <c r="R33" s="22"/>
      <c r="S33" s="23"/>
    </row>
    <row r="34" spans="1:19" ht="43.5" x14ac:dyDescent="0.35">
      <c r="A34" s="150"/>
      <c r="B34" s="45" t="s">
        <v>22</v>
      </c>
      <c r="C34" s="46">
        <v>4</v>
      </c>
      <c r="D34" s="12" t="s">
        <v>161</v>
      </c>
      <c r="E34" s="45"/>
      <c r="F34" s="46"/>
      <c r="G34" s="12"/>
      <c r="H34" s="22"/>
      <c r="I34" s="23"/>
      <c r="J34" s="100"/>
      <c r="K34" s="40"/>
      <c r="L34" s="11"/>
      <c r="M34" s="26"/>
      <c r="N34" s="12"/>
      <c r="O34" s="11"/>
      <c r="P34" s="26"/>
      <c r="Q34" s="12"/>
      <c r="R34" s="22"/>
      <c r="S34" s="23"/>
    </row>
    <row r="35" spans="1:19" ht="29" x14ac:dyDescent="0.35">
      <c r="A35" s="150"/>
      <c r="B35" s="45" t="s">
        <v>27</v>
      </c>
      <c r="C35" s="46">
        <v>4</v>
      </c>
      <c r="D35" s="12" t="s">
        <v>86</v>
      </c>
      <c r="E35" s="45"/>
      <c r="F35" s="46"/>
      <c r="G35" s="12"/>
      <c r="H35" s="22"/>
      <c r="I35" s="23"/>
      <c r="J35" s="100"/>
      <c r="K35" s="40"/>
      <c r="L35" s="11"/>
      <c r="M35" s="26"/>
      <c r="N35" s="12"/>
      <c r="O35" s="11"/>
      <c r="P35" s="26"/>
      <c r="Q35" s="12"/>
      <c r="R35" s="22"/>
      <c r="S35" s="23"/>
    </row>
    <row r="36" spans="1:19" ht="76.5" customHeight="1" x14ac:dyDescent="0.35">
      <c r="A36" s="150"/>
      <c r="B36" s="11" t="s">
        <v>130</v>
      </c>
      <c r="C36" s="26">
        <v>3</v>
      </c>
      <c r="D36" s="12" t="s">
        <v>87</v>
      </c>
      <c r="E36" s="42"/>
      <c r="F36" s="43"/>
      <c r="G36" s="51"/>
      <c r="H36" s="22"/>
      <c r="I36" s="23"/>
      <c r="J36" s="127"/>
      <c r="K36" s="40"/>
      <c r="L36" s="11"/>
      <c r="M36" s="26"/>
      <c r="N36" s="12"/>
      <c r="O36" s="11"/>
      <c r="P36" s="26"/>
      <c r="Q36" s="12"/>
      <c r="R36" s="22"/>
      <c r="S36" s="23"/>
    </row>
    <row r="37" spans="1:19" ht="173" customHeight="1" x14ac:dyDescent="0.35">
      <c r="A37" s="63" t="s">
        <v>52</v>
      </c>
      <c r="B37" s="15"/>
      <c r="C37" s="28"/>
      <c r="D37" s="16"/>
      <c r="E37" s="15" t="s">
        <v>90</v>
      </c>
      <c r="F37" s="28">
        <v>2</v>
      </c>
      <c r="G37" s="16"/>
      <c r="H37" s="80" t="s">
        <v>144</v>
      </c>
      <c r="I37" s="16">
        <v>5</v>
      </c>
      <c r="J37" s="16" t="s">
        <v>132</v>
      </c>
      <c r="K37" s="40"/>
      <c r="L37" s="47"/>
      <c r="M37" s="28"/>
      <c r="N37" s="16"/>
      <c r="O37" s="47"/>
      <c r="P37" s="28"/>
      <c r="Q37" s="16"/>
      <c r="R37" s="22"/>
      <c r="S37" s="23"/>
    </row>
    <row r="38" spans="1:19" ht="30" customHeight="1" x14ac:dyDescent="0.35">
      <c r="A38" s="73" t="s">
        <v>3</v>
      </c>
      <c r="B38" s="17"/>
      <c r="C38" s="29"/>
      <c r="D38" s="18"/>
      <c r="E38" s="17"/>
      <c r="F38" s="29"/>
      <c r="G38" s="18"/>
      <c r="H38" s="22"/>
      <c r="I38" s="23"/>
      <c r="J38" s="100"/>
      <c r="K38" s="40"/>
      <c r="L38" s="17" t="s">
        <v>138</v>
      </c>
      <c r="M38" s="29">
        <v>5</v>
      </c>
      <c r="N38" s="145" t="s">
        <v>149</v>
      </c>
      <c r="O38" s="17" t="s">
        <v>158</v>
      </c>
      <c r="P38" s="29">
        <v>5</v>
      </c>
      <c r="Q38" s="145" t="s">
        <v>125</v>
      </c>
      <c r="R38" s="22"/>
      <c r="S38" s="23"/>
    </row>
    <row r="39" spans="1:19" ht="30" customHeight="1" x14ac:dyDescent="0.35">
      <c r="A39" s="73"/>
      <c r="B39" s="17"/>
      <c r="C39" s="29"/>
      <c r="D39" s="18"/>
      <c r="E39" s="17"/>
      <c r="F39" s="29"/>
      <c r="G39" s="18"/>
      <c r="H39" s="22"/>
      <c r="I39" s="23"/>
      <c r="J39" s="100"/>
      <c r="K39" s="40"/>
      <c r="L39" s="17" t="s">
        <v>95</v>
      </c>
      <c r="M39" s="29">
        <v>3</v>
      </c>
      <c r="N39" s="18"/>
      <c r="O39" s="17"/>
      <c r="P39" s="29"/>
      <c r="Q39" s="18"/>
      <c r="R39" s="22"/>
      <c r="S39" s="23"/>
    </row>
    <row r="40" spans="1:19" ht="30" customHeight="1" x14ac:dyDescent="0.35">
      <c r="A40" s="61" t="s">
        <v>51</v>
      </c>
      <c r="B40" s="19" t="s">
        <v>88</v>
      </c>
      <c r="C40" s="30">
        <v>3</v>
      </c>
      <c r="D40" s="20"/>
      <c r="E40" s="19" t="s">
        <v>91</v>
      </c>
      <c r="F40" s="30">
        <v>3</v>
      </c>
      <c r="G40" s="20"/>
      <c r="H40" s="22"/>
      <c r="I40" s="23"/>
      <c r="J40" s="100"/>
      <c r="K40" s="40"/>
      <c r="L40" s="19" t="s">
        <v>96</v>
      </c>
      <c r="M40" s="30">
        <v>3</v>
      </c>
      <c r="N40" s="20"/>
      <c r="O40" s="19" t="s">
        <v>98</v>
      </c>
      <c r="P40" s="30">
        <v>3</v>
      </c>
      <c r="Q40" s="20"/>
      <c r="R40" s="22"/>
      <c r="S40" s="23"/>
    </row>
    <row r="41" spans="1:19" ht="30" customHeight="1" x14ac:dyDescent="0.35">
      <c r="A41" s="105"/>
      <c r="B41" s="94"/>
      <c r="C41" s="95"/>
      <c r="D41" s="96"/>
      <c r="E41" s="94" t="s">
        <v>92</v>
      </c>
      <c r="F41" s="95">
        <v>3</v>
      </c>
      <c r="G41" s="96"/>
      <c r="H41" s="48"/>
      <c r="I41" s="49"/>
      <c r="J41" s="109"/>
      <c r="K41" s="40"/>
      <c r="L41" s="94" t="s">
        <v>97</v>
      </c>
      <c r="M41" s="95">
        <v>3</v>
      </c>
      <c r="N41" s="96"/>
      <c r="O41" s="94" t="s">
        <v>99</v>
      </c>
      <c r="P41" s="95">
        <v>3</v>
      </c>
      <c r="Q41" s="96"/>
      <c r="R41" s="48"/>
      <c r="S41" s="49"/>
    </row>
    <row r="42" spans="1:19" ht="30" customHeight="1" x14ac:dyDescent="0.35">
      <c r="A42" s="105"/>
      <c r="B42" s="94"/>
      <c r="C42" s="95"/>
      <c r="D42" s="96"/>
      <c r="E42" s="94" t="s">
        <v>93</v>
      </c>
      <c r="F42" s="95">
        <v>3</v>
      </c>
      <c r="G42" s="96"/>
      <c r="H42" s="48"/>
      <c r="I42" s="49"/>
      <c r="J42" s="109"/>
      <c r="K42" s="40"/>
      <c r="L42" s="94"/>
      <c r="M42" s="95"/>
      <c r="N42" s="96"/>
      <c r="O42" s="94"/>
      <c r="P42" s="95"/>
      <c r="Q42" s="96"/>
      <c r="R42" s="48"/>
      <c r="S42" s="49"/>
    </row>
    <row r="43" spans="1:19" ht="30" customHeight="1" x14ac:dyDescent="0.35">
      <c r="A43" s="105"/>
      <c r="B43" s="94"/>
      <c r="C43" s="95"/>
      <c r="D43" s="96"/>
      <c r="E43" s="94" t="s">
        <v>94</v>
      </c>
      <c r="F43" s="95">
        <v>3</v>
      </c>
      <c r="G43" s="96"/>
      <c r="H43" s="48"/>
      <c r="I43" s="128"/>
      <c r="J43" s="129"/>
      <c r="K43" s="40"/>
      <c r="L43" s="94"/>
      <c r="M43" s="95"/>
      <c r="N43" s="96"/>
      <c r="O43" s="94"/>
      <c r="P43" s="95"/>
      <c r="Q43" s="96"/>
      <c r="R43" s="48"/>
      <c r="S43" s="49"/>
    </row>
    <row r="44" spans="1:19" ht="30" customHeight="1" thickBot="1" x14ac:dyDescent="0.4">
      <c r="B44" s="36" t="s">
        <v>10</v>
      </c>
      <c r="C44" s="21">
        <f>SUM(C33:C43)</f>
        <v>18</v>
      </c>
      <c r="D44" s="21"/>
      <c r="E44" s="36" t="s">
        <v>10</v>
      </c>
      <c r="F44" s="21">
        <f>SUM(F33:F43)</f>
        <v>16</v>
      </c>
      <c r="G44" s="21"/>
      <c r="H44" s="37" t="s">
        <v>10</v>
      </c>
      <c r="I44" s="21">
        <f>SUM(I33:I43)</f>
        <v>5</v>
      </c>
      <c r="J44" s="31"/>
      <c r="K44" s="31"/>
      <c r="L44" s="36" t="s">
        <v>10</v>
      </c>
      <c r="M44" s="21">
        <f>SUM(M33:M43)</f>
        <v>14</v>
      </c>
      <c r="N44" s="21"/>
      <c r="O44" s="36" t="s">
        <v>10</v>
      </c>
      <c r="P44" s="21">
        <f>SUM(P33:P43)</f>
        <v>11</v>
      </c>
      <c r="Q44" s="21"/>
      <c r="R44" s="37" t="s">
        <v>10</v>
      </c>
      <c r="S44" s="21">
        <f>SUM(S33:S43)</f>
        <v>0</v>
      </c>
    </row>
  </sheetData>
  <dataConsolidate/>
  <mergeCells count="37">
    <mergeCell ref="N2:R2"/>
    <mergeCell ref="C2:D2"/>
    <mergeCell ref="F2:G2"/>
    <mergeCell ref="C3:D3"/>
    <mergeCell ref="F3:G3"/>
    <mergeCell ref="K3:L3"/>
    <mergeCell ref="C4:D4"/>
    <mergeCell ref="F4:G4"/>
    <mergeCell ref="K4:L4"/>
    <mergeCell ref="C5:D5"/>
    <mergeCell ref="F5:G5"/>
    <mergeCell ref="K5:L5"/>
    <mergeCell ref="C6:D6"/>
    <mergeCell ref="F6:G6"/>
    <mergeCell ref="C7:D7"/>
    <mergeCell ref="F7:G7"/>
    <mergeCell ref="C8:D8"/>
    <mergeCell ref="F8:G8"/>
    <mergeCell ref="L13:S13"/>
    <mergeCell ref="B13:I13"/>
    <mergeCell ref="R14:S14"/>
    <mergeCell ref="A16:A20"/>
    <mergeCell ref="B14:D14"/>
    <mergeCell ref="E14:G14"/>
    <mergeCell ref="H14:I14"/>
    <mergeCell ref="L14:N14"/>
    <mergeCell ref="O14:Q14"/>
    <mergeCell ref="A21:A23"/>
    <mergeCell ref="A33:A36"/>
    <mergeCell ref="L30:S30"/>
    <mergeCell ref="B31:D31"/>
    <mergeCell ref="E31:G31"/>
    <mergeCell ref="H31:I31"/>
    <mergeCell ref="L31:N31"/>
    <mergeCell ref="O31:Q31"/>
    <mergeCell ref="R31:S31"/>
    <mergeCell ref="B30:I30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36FE2-ABEE-4B68-88BC-E73CBF8526D6}">
  <dimension ref="A1:R44"/>
  <sheetViews>
    <sheetView topLeftCell="A19" zoomScale="70" zoomScaleNormal="70" zoomScaleSheetLayoutView="80" workbookViewId="0">
      <selection activeCell="B26" sqref="B26"/>
    </sheetView>
  </sheetViews>
  <sheetFormatPr defaultRowHeight="14.5" x14ac:dyDescent="0.35"/>
  <cols>
    <col min="1" max="1" width="9.81640625" style="24" customWidth="1"/>
    <col min="2" max="2" width="19.81640625" customWidth="1"/>
    <col min="3" max="3" width="7.81640625" customWidth="1"/>
    <col min="4" max="4" width="13.81640625" customWidth="1"/>
    <col min="5" max="5" width="19.453125" customWidth="1"/>
    <col min="6" max="6" width="8" customWidth="1"/>
    <col min="7" max="8" width="14.54296875" customWidth="1"/>
    <col min="11" max="11" width="19.6328125" customWidth="1"/>
    <col min="12" max="12" width="9.54296875" customWidth="1"/>
    <col min="13" max="13" width="15.81640625" customWidth="1"/>
    <col min="14" max="14" width="18.453125" customWidth="1"/>
    <col min="15" max="15" width="8.81640625" customWidth="1"/>
    <col min="16" max="16" width="14.45312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71" t="s">
        <v>46</v>
      </c>
      <c r="D2" s="172"/>
      <c r="E2" s="62" t="s">
        <v>47</v>
      </c>
      <c r="F2" s="178" t="s">
        <v>1</v>
      </c>
      <c r="G2" s="178"/>
      <c r="I2" s="56" t="s">
        <v>38</v>
      </c>
      <c r="J2" s="54"/>
      <c r="K2" s="55"/>
      <c r="L2" s="55"/>
      <c r="M2" s="177" t="s">
        <v>37</v>
      </c>
      <c r="N2" s="177"/>
      <c r="O2" s="177"/>
      <c r="P2" s="177"/>
      <c r="Q2" s="177"/>
    </row>
    <row r="3" spans="1:18" ht="20.149999999999999" customHeight="1" thickTop="1" x14ac:dyDescent="0.35">
      <c r="B3" s="3" t="s">
        <v>2</v>
      </c>
      <c r="C3" s="167">
        <v>61</v>
      </c>
      <c r="D3" s="168"/>
      <c r="E3" s="69">
        <f>SUM(C16:C19,F16:F18,L16:L20,O16:O18,C33:C36,F33)</f>
        <v>61</v>
      </c>
      <c r="F3" s="179"/>
      <c r="G3" s="180"/>
      <c r="I3" s="2" t="s">
        <v>13</v>
      </c>
      <c r="J3" s="175"/>
      <c r="K3" s="176"/>
      <c r="L3" s="31"/>
    </row>
    <row r="4" spans="1:18" ht="20.149999999999999" customHeight="1" x14ac:dyDescent="0.35">
      <c r="B4" s="4" t="s">
        <v>50</v>
      </c>
      <c r="C4" s="167">
        <v>17</v>
      </c>
      <c r="D4" s="168"/>
      <c r="E4" s="69">
        <f>SUM(C21:C23,F21:F23,L21:L23,O21:O23)</f>
        <v>17</v>
      </c>
      <c r="F4" s="169"/>
      <c r="G4" s="170"/>
      <c r="I4" s="2" t="s">
        <v>11</v>
      </c>
      <c r="J4" s="173" t="s">
        <v>48</v>
      </c>
      <c r="K4" s="174"/>
      <c r="L4" s="31"/>
    </row>
    <row r="5" spans="1:18" ht="20.149999999999999" customHeight="1" x14ac:dyDescent="0.35">
      <c r="B5" s="5" t="s">
        <v>52</v>
      </c>
      <c r="C5" s="167">
        <v>15</v>
      </c>
      <c r="D5" s="168"/>
      <c r="E5" s="69">
        <f>SUM(O24:O24,C37:C37,F37:F37,I37:I37,L37:L37,O37:O37)</f>
        <v>15</v>
      </c>
      <c r="F5" s="169"/>
      <c r="G5" s="170"/>
      <c r="I5" s="2" t="s">
        <v>12</v>
      </c>
      <c r="J5" s="175">
        <v>2021</v>
      </c>
      <c r="K5" s="176"/>
      <c r="L5" s="31"/>
    </row>
    <row r="6" spans="1:18" ht="20.149999999999999" customHeight="1" x14ac:dyDescent="0.35">
      <c r="B6" s="6" t="s">
        <v>3</v>
      </c>
      <c r="C6" s="167">
        <v>8</v>
      </c>
      <c r="D6" s="168"/>
      <c r="E6" s="69">
        <f>SUM(L38:L39)</f>
        <v>8</v>
      </c>
      <c r="F6" s="169"/>
      <c r="G6" s="170"/>
    </row>
    <row r="7" spans="1:18" ht="20.149999999999999" customHeight="1" x14ac:dyDescent="0.35">
      <c r="B7" s="7" t="s">
        <v>51</v>
      </c>
      <c r="C7" s="167">
        <v>30</v>
      </c>
      <c r="D7" s="168"/>
      <c r="E7" s="69">
        <f>SUM(C25,F25,C40,F40:F43,L40:L42)</f>
        <v>30</v>
      </c>
      <c r="F7" s="169"/>
      <c r="G7" s="170"/>
      <c r="I7" s="44" t="s">
        <v>67</v>
      </c>
    </row>
    <row r="8" spans="1:18" ht="20.149999999999999" customHeight="1" x14ac:dyDescent="0.35">
      <c r="B8" s="1" t="s">
        <v>4</v>
      </c>
      <c r="C8" s="171">
        <f>SUM(C3:D7)</f>
        <v>131</v>
      </c>
      <c r="D8" s="172"/>
      <c r="E8" s="70">
        <f>SUM(E3:E7)</f>
        <v>131</v>
      </c>
      <c r="F8" s="169"/>
      <c r="G8" s="170"/>
      <c r="I8" s="53" t="s">
        <v>49</v>
      </c>
    </row>
    <row r="9" spans="1:18" ht="20.149999999999999" customHeight="1" x14ac:dyDescent="0.35">
      <c r="B9" s="71"/>
      <c r="C9" s="71"/>
      <c r="D9" s="71"/>
      <c r="E9" s="67"/>
      <c r="F9" s="67"/>
      <c r="G9" s="67"/>
      <c r="I9" s="57" t="s">
        <v>65</v>
      </c>
    </row>
    <row r="10" spans="1:18" ht="20.149999999999999" customHeight="1" x14ac:dyDescent="0.35">
      <c r="B10" s="71"/>
      <c r="C10" s="71"/>
      <c r="D10" s="71"/>
      <c r="E10" s="67"/>
      <c r="F10" s="67"/>
      <c r="G10" s="67"/>
      <c r="I10" s="57" t="s">
        <v>183</v>
      </c>
    </row>
    <row r="11" spans="1:18" ht="20.149999999999999" customHeight="1" x14ac:dyDescent="0.35">
      <c r="B11" s="72"/>
      <c r="C11" s="68"/>
      <c r="D11" s="68"/>
      <c r="E11" s="67"/>
      <c r="F11" s="67"/>
      <c r="G11" s="67"/>
      <c r="I11" s="58"/>
    </row>
    <row r="12" spans="1:18" ht="18.75" customHeight="1" thickBot="1" x14ac:dyDescent="0.4">
      <c r="A12" s="82"/>
      <c r="B12" s="181"/>
      <c r="C12" s="181"/>
      <c r="D12" s="181"/>
    </row>
    <row r="13" spans="1:18" ht="20.149999999999999" customHeight="1" thickBot="1" x14ac:dyDescent="0.5">
      <c r="B13" s="151" t="s">
        <v>14</v>
      </c>
      <c r="C13" s="152"/>
      <c r="D13" s="152"/>
      <c r="E13" s="152"/>
      <c r="F13" s="152"/>
      <c r="G13" s="152"/>
      <c r="H13" s="152"/>
      <c r="I13" s="153"/>
      <c r="J13" s="35"/>
      <c r="K13" s="151" t="s">
        <v>36</v>
      </c>
      <c r="L13" s="152"/>
      <c r="M13" s="152"/>
      <c r="N13" s="152"/>
      <c r="O13" s="152"/>
      <c r="P13" s="152"/>
      <c r="Q13" s="152"/>
      <c r="R13" s="153"/>
    </row>
    <row r="14" spans="1:18" ht="20.149999999999999" customHeight="1" x14ac:dyDescent="0.35">
      <c r="B14" s="154" t="s">
        <v>5</v>
      </c>
      <c r="C14" s="155"/>
      <c r="D14" s="156"/>
      <c r="E14" s="154" t="s">
        <v>6</v>
      </c>
      <c r="F14" s="155"/>
      <c r="G14" s="164"/>
      <c r="H14" s="165" t="s">
        <v>7</v>
      </c>
      <c r="I14" s="166"/>
      <c r="J14" s="38"/>
      <c r="K14" s="157" t="s">
        <v>5</v>
      </c>
      <c r="L14" s="155"/>
      <c r="M14" s="161"/>
      <c r="N14" s="157" t="s">
        <v>6</v>
      </c>
      <c r="O14" s="155"/>
      <c r="P14" s="158"/>
      <c r="Q14" s="159" t="s">
        <v>7</v>
      </c>
      <c r="R14" s="160"/>
    </row>
    <row r="15" spans="1:18" ht="20.149999999999999" customHeight="1" x14ac:dyDescent="0.35">
      <c r="B15" s="32" t="s">
        <v>8</v>
      </c>
      <c r="C15" s="75" t="s">
        <v>9</v>
      </c>
      <c r="D15" s="76" t="s">
        <v>15</v>
      </c>
      <c r="E15" s="32" t="s">
        <v>8</v>
      </c>
      <c r="F15" s="34" t="s">
        <v>9</v>
      </c>
      <c r="G15" s="76" t="s">
        <v>15</v>
      </c>
      <c r="H15" s="8" t="s">
        <v>8</v>
      </c>
      <c r="I15" s="10" t="s">
        <v>9</v>
      </c>
      <c r="J15" s="39"/>
      <c r="K15" s="9" t="s">
        <v>8</v>
      </c>
      <c r="L15" s="78" t="s">
        <v>9</v>
      </c>
      <c r="M15" s="33" t="s">
        <v>15</v>
      </c>
      <c r="N15" s="9" t="s">
        <v>8</v>
      </c>
      <c r="O15" s="79" t="s">
        <v>9</v>
      </c>
      <c r="P15" s="76" t="s">
        <v>15</v>
      </c>
      <c r="Q15" s="8" t="s">
        <v>8</v>
      </c>
      <c r="R15" s="10" t="s">
        <v>9</v>
      </c>
    </row>
    <row r="16" spans="1:18" ht="129" customHeight="1" x14ac:dyDescent="0.35">
      <c r="A16" s="162" t="s">
        <v>2</v>
      </c>
      <c r="B16" s="11" t="s">
        <v>16</v>
      </c>
      <c r="C16" s="26">
        <v>3</v>
      </c>
      <c r="D16" s="12"/>
      <c r="E16" s="11" t="s">
        <v>19</v>
      </c>
      <c r="F16" s="26">
        <v>3</v>
      </c>
      <c r="G16" s="77"/>
      <c r="H16" s="22"/>
      <c r="I16" s="23"/>
      <c r="J16" s="40"/>
      <c r="K16" s="11" t="s">
        <v>55</v>
      </c>
      <c r="L16" s="26">
        <v>3</v>
      </c>
      <c r="M16" s="12"/>
      <c r="N16" s="11" t="s">
        <v>24</v>
      </c>
      <c r="O16" s="26">
        <v>3</v>
      </c>
      <c r="P16" s="77" t="s">
        <v>163</v>
      </c>
      <c r="Q16" s="22"/>
      <c r="R16" s="23"/>
    </row>
    <row r="17" spans="1:18" ht="116" x14ac:dyDescent="0.35">
      <c r="A17" s="163"/>
      <c r="B17" s="11" t="s">
        <v>17</v>
      </c>
      <c r="C17" s="26">
        <v>3</v>
      </c>
      <c r="D17" s="12"/>
      <c r="E17" s="45" t="s">
        <v>30</v>
      </c>
      <c r="F17" s="46">
        <v>4</v>
      </c>
      <c r="G17" s="52"/>
      <c r="H17" s="22"/>
      <c r="I17" s="23"/>
      <c r="J17" s="40"/>
      <c r="K17" s="11" t="s">
        <v>21</v>
      </c>
      <c r="L17" s="26">
        <v>4</v>
      </c>
      <c r="M17" s="12" t="s">
        <v>162</v>
      </c>
      <c r="N17" s="45" t="s">
        <v>54</v>
      </c>
      <c r="O17" s="46">
        <v>3</v>
      </c>
      <c r="P17" s="12" t="s">
        <v>164</v>
      </c>
      <c r="Q17" s="22"/>
      <c r="R17" s="23"/>
    </row>
    <row r="18" spans="1:18" ht="30" customHeight="1" x14ac:dyDescent="0.35">
      <c r="A18" s="163"/>
      <c r="B18" s="11" t="s">
        <v>18</v>
      </c>
      <c r="C18" s="26">
        <v>2</v>
      </c>
      <c r="D18" s="12"/>
      <c r="E18" s="11" t="s">
        <v>20</v>
      </c>
      <c r="F18" s="26">
        <v>2</v>
      </c>
      <c r="G18" s="12"/>
      <c r="H18" s="22"/>
      <c r="I18" s="23"/>
      <c r="J18" s="40"/>
      <c r="K18" s="11" t="s">
        <v>23</v>
      </c>
      <c r="L18" s="26">
        <v>2</v>
      </c>
      <c r="M18" s="12" t="s">
        <v>34</v>
      </c>
      <c r="N18" s="45" t="s">
        <v>25</v>
      </c>
      <c r="O18" s="46">
        <v>2</v>
      </c>
      <c r="P18" s="12" t="s">
        <v>82</v>
      </c>
      <c r="Q18" s="22"/>
      <c r="R18" s="23"/>
    </row>
    <row r="19" spans="1:18" ht="48" customHeight="1" x14ac:dyDescent="0.35">
      <c r="A19" s="163"/>
      <c r="B19" s="45" t="s">
        <v>29</v>
      </c>
      <c r="C19" s="46">
        <v>4</v>
      </c>
      <c r="D19" s="12"/>
      <c r="E19" s="11"/>
      <c r="F19" s="26"/>
      <c r="G19" s="12"/>
      <c r="H19" s="22"/>
      <c r="I19" s="23"/>
      <c r="J19" s="40"/>
      <c r="K19" s="45" t="s">
        <v>53</v>
      </c>
      <c r="L19" s="46">
        <v>3</v>
      </c>
      <c r="M19" s="12"/>
      <c r="N19" s="45"/>
      <c r="O19" s="46"/>
      <c r="P19" s="12"/>
      <c r="Q19" s="22"/>
      <c r="R19" s="23"/>
    </row>
    <row r="20" spans="1:18" ht="43.5" x14ac:dyDescent="0.35">
      <c r="A20" s="163"/>
      <c r="B20" s="45"/>
      <c r="C20" s="46"/>
      <c r="D20" s="12"/>
      <c r="E20" s="45"/>
      <c r="F20" s="46"/>
      <c r="G20" s="52"/>
      <c r="H20" s="22"/>
      <c r="I20" s="23"/>
      <c r="J20" s="40"/>
      <c r="K20" s="45" t="s">
        <v>102</v>
      </c>
      <c r="L20" s="46">
        <v>3</v>
      </c>
      <c r="M20" s="52"/>
      <c r="N20" s="45"/>
      <c r="O20" s="46"/>
      <c r="P20" s="12"/>
      <c r="Q20" s="22"/>
      <c r="R20" s="23"/>
    </row>
    <row r="21" spans="1:18" ht="61" customHeight="1" x14ac:dyDescent="0.35">
      <c r="A21" s="146" t="s">
        <v>50</v>
      </c>
      <c r="B21" s="59" t="s">
        <v>176</v>
      </c>
      <c r="C21" s="27">
        <v>2</v>
      </c>
      <c r="D21" s="14"/>
      <c r="E21" s="13" t="s">
        <v>175</v>
      </c>
      <c r="F21" s="27">
        <v>2</v>
      </c>
      <c r="G21" s="14"/>
      <c r="H21" s="22"/>
      <c r="I21" s="23"/>
      <c r="J21" s="40"/>
      <c r="K21" s="13" t="s">
        <v>178</v>
      </c>
      <c r="L21" s="27">
        <v>2</v>
      </c>
      <c r="M21" s="14"/>
      <c r="N21" s="13" t="s">
        <v>180</v>
      </c>
      <c r="O21" s="27">
        <v>3</v>
      </c>
      <c r="P21" s="14"/>
      <c r="Q21" s="22"/>
      <c r="R21" s="23"/>
    </row>
    <row r="22" spans="1:18" ht="45.75" customHeight="1" x14ac:dyDescent="0.35">
      <c r="A22" s="147"/>
      <c r="B22" s="59"/>
      <c r="C22" s="27"/>
      <c r="D22" s="14"/>
      <c r="E22" s="13" t="s">
        <v>177</v>
      </c>
      <c r="F22" s="27">
        <v>2</v>
      </c>
      <c r="G22" s="14"/>
      <c r="H22" s="22"/>
      <c r="I22" s="23"/>
      <c r="J22" s="40"/>
      <c r="K22" s="13"/>
      <c r="L22" s="27"/>
      <c r="M22" s="14"/>
      <c r="N22" s="13" t="s">
        <v>181</v>
      </c>
      <c r="O22" s="27">
        <v>3</v>
      </c>
      <c r="P22" s="14"/>
      <c r="Q22" s="22"/>
      <c r="R22" s="23"/>
    </row>
    <row r="23" spans="1:18" ht="30.5" customHeight="1" x14ac:dyDescent="0.35">
      <c r="A23" s="148"/>
      <c r="B23" s="59"/>
      <c r="C23" s="27"/>
      <c r="D23" s="14"/>
      <c r="E23" s="13" t="s">
        <v>179</v>
      </c>
      <c r="F23" s="27">
        <v>3</v>
      </c>
      <c r="G23" s="14"/>
      <c r="H23" s="22"/>
      <c r="I23" s="23"/>
      <c r="J23" s="40"/>
      <c r="K23" s="13"/>
      <c r="L23" s="27"/>
      <c r="M23" s="14"/>
      <c r="N23" s="13"/>
      <c r="O23" s="27"/>
      <c r="P23" s="14"/>
      <c r="Q23" s="22"/>
      <c r="R23" s="23"/>
    </row>
    <row r="24" spans="1:18" ht="43.5" x14ac:dyDescent="0.35">
      <c r="A24" s="65" t="s">
        <v>52</v>
      </c>
      <c r="B24" s="15"/>
      <c r="C24" s="28"/>
      <c r="D24" s="16"/>
      <c r="E24" s="15"/>
      <c r="F24" s="28"/>
      <c r="G24" s="16"/>
      <c r="H24" s="22"/>
      <c r="I24" s="23"/>
      <c r="J24" s="40"/>
      <c r="K24" s="15"/>
      <c r="L24" s="28"/>
      <c r="M24" s="16"/>
      <c r="N24" s="15" t="s">
        <v>103</v>
      </c>
      <c r="O24" s="28">
        <v>3</v>
      </c>
      <c r="P24" s="16" t="s">
        <v>84</v>
      </c>
      <c r="Q24" s="22"/>
      <c r="R24" s="23"/>
    </row>
    <row r="25" spans="1:18" ht="30" customHeight="1" x14ac:dyDescent="0.35">
      <c r="A25" s="74" t="s">
        <v>51</v>
      </c>
      <c r="B25" s="19" t="s">
        <v>100</v>
      </c>
      <c r="C25" s="30">
        <v>3</v>
      </c>
      <c r="D25" s="20"/>
      <c r="E25" s="19" t="s">
        <v>101</v>
      </c>
      <c r="F25" s="30">
        <v>3</v>
      </c>
      <c r="G25" s="20"/>
      <c r="H25" s="22"/>
      <c r="I25" s="23"/>
      <c r="J25" s="40"/>
      <c r="K25" s="19"/>
      <c r="L25" s="30"/>
      <c r="M25" s="20"/>
      <c r="N25" s="19"/>
      <c r="O25" s="30"/>
      <c r="P25" s="20"/>
      <c r="Q25" s="22"/>
      <c r="R25" s="23"/>
    </row>
    <row r="26" spans="1:18" s="112" customFormat="1" ht="47" customHeight="1" x14ac:dyDescent="0.35">
      <c r="A26" s="106"/>
      <c r="B26" s="107" t="s">
        <v>185</v>
      </c>
      <c r="C26" s="108"/>
      <c r="D26" s="109" t="s">
        <v>79</v>
      </c>
      <c r="E26" s="107"/>
      <c r="F26" s="108"/>
      <c r="G26" s="109"/>
      <c r="H26" s="110"/>
      <c r="I26" s="109"/>
      <c r="J26" s="111"/>
      <c r="K26" s="107"/>
      <c r="L26" s="108"/>
      <c r="M26" s="109"/>
      <c r="N26" s="107"/>
      <c r="O26" s="108"/>
      <c r="P26" s="109"/>
      <c r="Q26" s="110"/>
      <c r="R26" s="109"/>
    </row>
    <row r="27" spans="1:18" ht="30" customHeight="1" thickBot="1" x14ac:dyDescent="0.4">
      <c r="B27" s="36" t="s">
        <v>10</v>
      </c>
      <c r="C27" s="21">
        <f>SUM(C16:C25)</f>
        <v>17</v>
      </c>
      <c r="D27" s="21"/>
      <c r="E27" s="36" t="s">
        <v>10</v>
      </c>
      <c r="F27" s="21">
        <f>SUM(F16:F25)</f>
        <v>19</v>
      </c>
      <c r="G27" s="21"/>
      <c r="H27" s="37" t="s">
        <v>10</v>
      </c>
      <c r="I27" s="21">
        <f>SUM(I16:I25)</f>
        <v>0</v>
      </c>
      <c r="J27" s="31"/>
      <c r="K27" s="36" t="s">
        <v>10</v>
      </c>
      <c r="L27" s="21">
        <f>SUM(L16:L25)</f>
        <v>17</v>
      </c>
      <c r="M27" s="21">
        <f>SUM(M16:M25)</f>
        <v>0</v>
      </c>
      <c r="N27" s="36" t="s">
        <v>10</v>
      </c>
      <c r="O27" s="21">
        <f>SUM(O16:O25)</f>
        <v>17</v>
      </c>
      <c r="P27" s="21"/>
      <c r="Q27" s="37" t="s">
        <v>10</v>
      </c>
      <c r="R27" s="21">
        <f>SUM(R16:R25)</f>
        <v>0</v>
      </c>
    </row>
    <row r="28" spans="1:18" ht="20.149999999999999" customHeight="1" x14ac:dyDescent="0.35"/>
    <row r="29" spans="1:18" ht="20.149999999999999" customHeight="1" thickBot="1" x14ac:dyDescent="0.4"/>
    <row r="30" spans="1:18" ht="20.149999999999999" customHeight="1" thickBot="1" x14ac:dyDescent="0.5">
      <c r="B30" s="151" t="s">
        <v>39</v>
      </c>
      <c r="C30" s="152"/>
      <c r="D30" s="152"/>
      <c r="E30" s="152"/>
      <c r="F30" s="152"/>
      <c r="G30" s="152"/>
      <c r="H30" s="152"/>
      <c r="I30" s="153"/>
      <c r="J30" s="35"/>
      <c r="K30" s="151" t="s">
        <v>58</v>
      </c>
      <c r="L30" s="152"/>
      <c r="M30" s="152"/>
      <c r="N30" s="152"/>
      <c r="O30" s="152"/>
      <c r="P30" s="152"/>
      <c r="Q30" s="152"/>
      <c r="R30" s="153"/>
    </row>
    <row r="31" spans="1:18" ht="20.149999999999999" customHeight="1" x14ac:dyDescent="0.35">
      <c r="B31" s="154" t="s">
        <v>5</v>
      </c>
      <c r="C31" s="155"/>
      <c r="D31" s="156"/>
      <c r="E31" s="157" t="s">
        <v>6</v>
      </c>
      <c r="F31" s="155"/>
      <c r="G31" s="158"/>
      <c r="H31" s="159" t="s">
        <v>7</v>
      </c>
      <c r="I31" s="160"/>
      <c r="J31" s="38"/>
      <c r="K31" s="157" t="s">
        <v>5</v>
      </c>
      <c r="L31" s="155"/>
      <c r="M31" s="161"/>
      <c r="N31" s="157" t="s">
        <v>6</v>
      </c>
      <c r="O31" s="155"/>
      <c r="P31" s="158"/>
      <c r="Q31" s="159" t="s">
        <v>7</v>
      </c>
      <c r="R31" s="160"/>
    </row>
    <row r="32" spans="1:18" ht="20.149999999999999" customHeight="1" x14ac:dyDescent="0.35">
      <c r="B32" s="9" t="s">
        <v>8</v>
      </c>
      <c r="C32" s="25" t="s">
        <v>9</v>
      </c>
      <c r="D32" s="33" t="s">
        <v>15</v>
      </c>
      <c r="E32" s="9" t="s">
        <v>8</v>
      </c>
      <c r="F32" s="25" t="s">
        <v>9</v>
      </c>
      <c r="G32" s="76" t="s">
        <v>15</v>
      </c>
      <c r="H32" s="8" t="s">
        <v>8</v>
      </c>
      <c r="I32" s="10" t="s">
        <v>9</v>
      </c>
      <c r="J32" s="39"/>
      <c r="K32" s="9" t="s">
        <v>8</v>
      </c>
      <c r="L32" s="25" t="s">
        <v>9</v>
      </c>
      <c r="M32" s="33" t="s">
        <v>15</v>
      </c>
      <c r="N32" s="9" t="s">
        <v>8</v>
      </c>
      <c r="O32" s="25" t="s">
        <v>9</v>
      </c>
      <c r="P32" s="76" t="s">
        <v>15</v>
      </c>
      <c r="Q32" s="8" t="s">
        <v>8</v>
      </c>
      <c r="R32" s="10" t="s">
        <v>9</v>
      </c>
    </row>
    <row r="33" spans="1:18" ht="101.5" x14ac:dyDescent="0.35">
      <c r="A33" s="149" t="s">
        <v>2</v>
      </c>
      <c r="B33" s="11" t="s">
        <v>26</v>
      </c>
      <c r="C33" s="26">
        <v>4</v>
      </c>
      <c r="D33" s="12" t="s">
        <v>160</v>
      </c>
      <c r="E33" s="45" t="s">
        <v>28</v>
      </c>
      <c r="F33" s="46">
        <v>2</v>
      </c>
      <c r="G33" s="77" t="s">
        <v>89</v>
      </c>
      <c r="H33" s="22"/>
      <c r="I33" s="23"/>
      <c r="J33" s="40"/>
      <c r="K33" s="11"/>
      <c r="L33" s="26"/>
      <c r="M33" s="12"/>
      <c r="N33" s="11"/>
      <c r="O33" s="26"/>
      <c r="P33" s="77"/>
      <c r="Q33" s="22"/>
      <c r="R33" s="23"/>
    </row>
    <row r="34" spans="1:18" ht="43.5" x14ac:dyDescent="0.35">
      <c r="A34" s="150"/>
      <c r="B34" s="45" t="s">
        <v>22</v>
      </c>
      <c r="C34" s="46">
        <v>4</v>
      </c>
      <c r="D34" s="12" t="s">
        <v>161</v>
      </c>
      <c r="E34" s="45"/>
      <c r="F34" s="46"/>
      <c r="G34" s="12"/>
      <c r="H34" s="22"/>
      <c r="I34" s="23"/>
      <c r="J34" s="40"/>
      <c r="K34" s="11"/>
      <c r="L34" s="26"/>
      <c r="M34" s="12"/>
      <c r="N34" s="11"/>
      <c r="O34" s="26"/>
      <c r="P34" s="12"/>
      <c r="Q34" s="22"/>
      <c r="R34" s="23"/>
    </row>
    <row r="35" spans="1:18" ht="29" x14ac:dyDescent="0.35">
      <c r="A35" s="150"/>
      <c r="B35" s="45" t="s">
        <v>27</v>
      </c>
      <c r="C35" s="46">
        <v>4</v>
      </c>
      <c r="D35" s="12" t="s">
        <v>86</v>
      </c>
      <c r="E35" s="45"/>
      <c r="F35" s="46"/>
      <c r="G35" s="12"/>
      <c r="H35" s="22"/>
      <c r="I35" s="23"/>
      <c r="J35" s="40"/>
      <c r="K35" s="11"/>
      <c r="L35" s="26"/>
      <c r="M35" s="12"/>
      <c r="N35" s="11"/>
      <c r="O35" s="26"/>
      <c r="P35" s="12"/>
      <c r="Q35" s="22"/>
      <c r="R35" s="23"/>
    </row>
    <row r="36" spans="1:18" ht="76.5" customHeight="1" x14ac:dyDescent="0.35">
      <c r="A36" s="150"/>
      <c r="B36" s="11" t="s">
        <v>130</v>
      </c>
      <c r="C36" s="26">
        <v>3</v>
      </c>
      <c r="D36" s="12" t="s">
        <v>87</v>
      </c>
      <c r="E36" s="42"/>
      <c r="F36" s="43"/>
      <c r="G36" s="51"/>
      <c r="H36" s="22"/>
      <c r="I36" s="23"/>
      <c r="J36" s="40"/>
      <c r="K36" s="11"/>
      <c r="L36" s="26"/>
      <c r="M36" s="12"/>
      <c r="N36" s="11"/>
      <c r="O36" s="26"/>
      <c r="P36" s="12"/>
      <c r="Q36" s="22"/>
      <c r="R36" s="23"/>
    </row>
    <row r="37" spans="1:18" ht="47.25" customHeight="1" x14ac:dyDescent="0.35">
      <c r="A37" s="63" t="s">
        <v>52</v>
      </c>
      <c r="B37" s="15"/>
      <c r="C37" s="28"/>
      <c r="D37" s="16"/>
      <c r="E37" s="15" t="s">
        <v>90</v>
      </c>
      <c r="F37" s="28">
        <v>2</v>
      </c>
      <c r="G37" s="16"/>
      <c r="H37" s="84"/>
      <c r="I37" s="85"/>
      <c r="J37" s="40"/>
      <c r="K37" s="47"/>
      <c r="L37" s="28"/>
      <c r="M37" s="16"/>
      <c r="N37" s="60" t="s">
        <v>109</v>
      </c>
      <c r="O37" s="28">
        <v>10</v>
      </c>
      <c r="P37" s="16" t="s">
        <v>125</v>
      </c>
      <c r="Q37" s="22"/>
      <c r="R37" s="23"/>
    </row>
    <row r="38" spans="1:18" ht="30" customHeight="1" x14ac:dyDescent="0.35">
      <c r="A38" s="73" t="s">
        <v>3</v>
      </c>
      <c r="B38" s="17"/>
      <c r="C38" s="29"/>
      <c r="D38" s="18"/>
      <c r="E38" s="17"/>
      <c r="F38" s="29"/>
      <c r="G38" s="18"/>
      <c r="H38" s="22"/>
      <c r="I38" s="23"/>
      <c r="J38" s="40"/>
      <c r="K38" s="17" t="s">
        <v>95</v>
      </c>
      <c r="L38" s="29">
        <v>4</v>
      </c>
      <c r="M38" s="18"/>
      <c r="N38" s="17"/>
      <c r="O38" s="29"/>
      <c r="P38" s="18"/>
      <c r="Q38" s="22"/>
      <c r="R38" s="23"/>
    </row>
    <row r="39" spans="1:18" ht="30" customHeight="1" x14ac:dyDescent="0.35">
      <c r="A39" s="73"/>
      <c r="B39" s="17"/>
      <c r="C39" s="29"/>
      <c r="D39" s="18"/>
      <c r="E39" s="17"/>
      <c r="F39" s="29"/>
      <c r="G39" s="18"/>
      <c r="H39" s="22"/>
      <c r="I39" s="23"/>
      <c r="J39" s="40"/>
      <c r="K39" s="17" t="s">
        <v>105</v>
      </c>
      <c r="L39" s="29">
        <v>4</v>
      </c>
      <c r="M39" s="18"/>
      <c r="N39" s="17"/>
      <c r="O39" s="29"/>
      <c r="P39" s="18"/>
      <c r="Q39" s="22"/>
      <c r="R39" s="23"/>
    </row>
    <row r="40" spans="1:18" ht="30" customHeight="1" x14ac:dyDescent="0.35">
      <c r="A40" s="61" t="s">
        <v>51</v>
      </c>
      <c r="B40" s="19" t="s">
        <v>91</v>
      </c>
      <c r="C40" s="30">
        <v>3</v>
      </c>
      <c r="D40" s="20"/>
      <c r="E40" s="19" t="s">
        <v>92</v>
      </c>
      <c r="F40" s="30">
        <v>3</v>
      </c>
      <c r="G40" s="20"/>
      <c r="H40" s="22"/>
      <c r="I40" s="23"/>
      <c r="J40" s="40"/>
      <c r="K40" s="19" t="s">
        <v>106</v>
      </c>
      <c r="L40" s="30">
        <v>3</v>
      </c>
      <c r="M40" s="20"/>
      <c r="N40" s="19"/>
      <c r="O40" s="30"/>
      <c r="P40" s="20"/>
      <c r="Q40" s="22"/>
      <c r="R40" s="23"/>
    </row>
    <row r="41" spans="1:18" ht="30" customHeight="1" x14ac:dyDescent="0.35">
      <c r="A41" s="105"/>
      <c r="B41" s="94"/>
      <c r="C41" s="95"/>
      <c r="D41" s="96"/>
      <c r="E41" s="94" t="s">
        <v>93</v>
      </c>
      <c r="F41" s="95">
        <v>3</v>
      </c>
      <c r="G41" s="96"/>
      <c r="H41" s="48"/>
      <c r="I41" s="49"/>
      <c r="J41" s="40"/>
      <c r="K41" s="94" t="s">
        <v>107</v>
      </c>
      <c r="L41" s="95">
        <v>3</v>
      </c>
      <c r="M41" s="96"/>
      <c r="N41" s="94"/>
      <c r="O41" s="95"/>
      <c r="P41" s="96"/>
      <c r="Q41" s="48"/>
      <c r="R41" s="49"/>
    </row>
    <row r="42" spans="1:18" ht="30" customHeight="1" x14ac:dyDescent="0.35">
      <c r="A42" s="105"/>
      <c r="B42" s="94"/>
      <c r="C42" s="95"/>
      <c r="D42" s="96"/>
      <c r="E42" s="94" t="s">
        <v>94</v>
      </c>
      <c r="F42" s="95">
        <v>3</v>
      </c>
      <c r="G42" s="96"/>
      <c r="H42" s="48"/>
      <c r="I42" s="49"/>
      <c r="J42" s="40"/>
      <c r="K42" s="94" t="s">
        <v>108</v>
      </c>
      <c r="L42" s="95">
        <v>3</v>
      </c>
      <c r="M42" s="96"/>
      <c r="N42" s="94"/>
      <c r="O42" s="95"/>
      <c r="P42" s="96"/>
      <c r="Q42" s="48"/>
      <c r="R42" s="49"/>
    </row>
    <row r="43" spans="1:18" ht="30" customHeight="1" x14ac:dyDescent="0.35">
      <c r="A43" s="105"/>
      <c r="B43" s="94"/>
      <c r="C43" s="95"/>
      <c r="D43" s="96"/>
      <c r="E43" s="94" t="s">
        <v>104</v>
      </c>
      <c r="F43" s="95">
        <v>3</v>
      </c>
      <c r="G43" s="96"/>
      <c r="H43" s="48"/>
      <c r="I43" s="49"/>
      <c r="J43" s="40"/>
      <c r="K43" s="94"/>
      <c r="L43" s="95"/>
      <c r="M43" s="96"/>
      <c r="N43" s="94"/>
      <c r="O43" s="95"/>
      <c r="P43" s="96"/>
      <c r="Q43" s="48"/>
      <c r="R43" s="49"/>
    </row>
    <row r="44" spans="1:18" ht="30" customHeight="1" thickBot="1" x14ac:dyDescent="0.4">
      <c r="B44" s="36" t="s">
        <v>10</v>
      </c>
      <c r="C44" s="21">
        <f>SUM(C33:C43)</f>
        <v>18</v>
      </c>
      <c r="D44" s="21"/>
      <c r="E44" s="36" t="s">
        <v>10</v>
      </c>
      <c r="F44" s="21">
        <f>SUM(F33:F43)</f>
        <v>16</v>
      </c>
      <c r="G44" s="21"/>
      <c r="H44" s="37" t="s">
        <v>10</v>
      </c>
      <c r="I44" s="21">
        <f>SUM(I33:I43)</f>
        <v>0</v>
      </c>
      <c r="J44" s="31"/>
      <c r="K44" s="36" t="s">
        <v>10</v>
      </c>
      <c r="L44" s="21">
        <f>SUM(L33:L43)</f>
        <v>17</v>
      </c>
      <c r="M44" s="21"/>
      <c r="N44" s="36" t="s">
        <v>10</v>
      </c>
      <c r="O44" s="21">
        <f>SUM(O33:O43)</f>
        <v>10</v>
      </c>
      <c r="P44" s="21"/>
      <c r="Q44" s="37" t="s">
        <v>10</v>
      </c>
      <c r="R44" s="21">
        <f>SUM(R33:R43)</f>
        <v>0</v>
      </c>
    </row>
  </sheetData>
  <dataConsolidate/>
  <mergeCells count="38">
    <mergeCell ref="A33:A36"/>
    <mergeCell ref="B12:D12"/>
    <mergeCell ref="A16:A20"/>
    <mergeCell ref="A21:A23"/>
    <mergeCell ref="B30:I30"/>
    <mergeCell ref="B14:D14"/>
    <mergeCell ref="E14:G14"/>
    <mergeCell ref="H14:I14"/>
    <mergeCell ref="K30:R30"/>
    <mergeCell ref="B31:D31"/>
    <mergeCell ref="E31:G31"/>
    <mergeCell ref="H31:I31"/>
    <mergeCell ref="K31:M31"/>
    <mergeCell ref="N31:P31"/>
    <mergeCell ref="Q31:R31"/>
    <mergeCell ref="K14:M14"/>
    <mergeCell ref="N14:P14"/>
    <mergeCell ref="Q14:R14"/>
    <mergeCell ref="B13:I13"/>
    <mergeCell ref="K13:R13"/>
    <mergeCell ref="C6:D6"/>
    <mergeCell ref="F6:G6"/>
    <mergeCell ref="C7:D7"/>
    <mergeCell ref="F7:G7"/>
    <mergeCell ref="C8:D8"/>
    <mergeCell ref="F8:G8"/>
    <mergeCell ref="C4:D4"/>
    <mergeCell ref="F4:G4"/>
    <mergeCell ref="J4:K4"/>
    <mergeCell ref="C5:D5"/>
    <mergeCell ref="F5:G5"/>
    <mergeCell ref="J5:K5"/>
    <mergeCell ref="C2:D2"/>
    <mergeCell ref="F2:G2"/>
    <mergeCell ref="M2:Q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5"/>
  <sheetViews>
    <sheetView topLeftCell="A19" zoomScale="70" zoomScaleNormal="70" zoomScaleSheetLayoutView="100" workbookViewId="0">
      <selection activeCell="B24" sqref="B24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4.54296875" customWidth="1"/>
    <col min="5" max="5" width="18.453125" customWidth="1"/>
    <col min="6" max="6" width="8" customWidth="1"/>
    <col min="7" max="8" width="14.54296875" customWidth="1"/>
    <col min="10" max="10" width="13.1796875" bestFit="1" customWidth="1"/>
    <col min="12" max="12" width="18.1796875" customWidth="1"/>
    <col min="13" max="13" width="9.54296875" customWidth="1"/>
    <col min="14" max="14" width="15.81640625" customWidth="1"/>
    <col min="15" max="15" width="18.453125" customWidth="1"/>
    <col min="16" max="16" width="9.54296875" customWidth="1"/>
    <col min="17" max="17" width="14.453125" customWidth="1"/>
    <col min="18" max="18" width="13.81640625" customWidth="1"/>
  </cols>
  <sheetData>
    <row r="1" spans="1:19" ht="15" thickBot="1" x14ac:dyDescent="0.4"/>
    <row r="2" spans="1:19" ht="45.75" customHeight="1" thickTop="1" thickBot="1" x14ac:dyDescent="0.4">
      <c r="B2" s="1" t="s">
        <v>0</v>
      </c>
      <c r="C2" s="171" t="s">
        <v>46</v>
      </c>
      <c r="D2" s="172"/>
      <c r="E2" s="66" t="s">
        <v>47</v>
      </c>
      <c r="F2" s="178" t="s">
        <v>1</v>
      </c>
      <c r="G2" s="178"/>
      <c r="I2" s="56" t="s">
        <v>38</v>
      </c>
      <c r="J2" s="56"/>
      <c r="K2" s="54"/>
      <c r="L2" s="55"/>
      <c r="M2" s="55"/>
      <c r="N2" s="177" t="s">
        <v>37</v>
      </c>
      <c r="O2" s="177"/>
      <c r="P2" s="177"/>
      <c r="Q2" s="177"/>
      <c r="R2" s="177"/>
    </row>
    <row r="3" spans="1:19" ht="20.149999999999999" customHeight="1" thickTop="1" x14ac:dyDescent="0.35">
      <c r="B3" s="3" t="s">
        <v>2</v>
      </c>
      <c r="C3" s="167">
        <v>86</v>
      </c>
      <c r="D3" s="168"/>
      <c r="E3" s="86">
        <f>SUM(C14:C18,F14:F16,M14:M18,P14:P17,C31:C36,F31:F32,P31)</f>
        <v>86</v>
      </c>
      <c r="F3" s="179"/>
      <c r="G3" s="180"/>
      <c r="I3" s="2" t="s">
        <v>13</v>
      </c>
      <c r="J3" s="113"/>
      <c r="K3" s="175"/>
      <c r="L3" s="176"/>
      <c r="M3" s="31"/>
    </row>
    <row r="4" spans="1:19" ht="20.149999999999999" customHeight="1" x14ac:dyDescent="0.35">
      <c r="B4" s="87" t="s">
        <v>50</v>
      </c>
      <c r="C4" s="167">
        <v>17</v>
      </c>
      <c r="D4" s="168"/>
      <c r="E4" s="86">
        <f>SUM(C19,F19:F21,M19:M20,P19)</f>
        <v>17</v>
      </c>
      <c r="F4" s="169"/>
      <c r="G4" s="170"/>
      <c r="I4" s="2" t="s">
        <v>11</v>
      </c>
      <c r="J4" s="113"/>
      <c r="K4" s="173" t="s">
        <v>44</v>
      </c>
      <c r="L4" s="174"/>
      <c r="M4" s="31"/>
    </row>
    <row r="5" spans="1:19" ht="20.149999999999999" customHeight="1" x14ac:dyDescent="0.35">
      <c r="B5" s="5" t="s">
        <v>52</v>
      </c>
      <c r="C5" s="167">
        <v>10</v>
      </c>
      <c r="D5" s="168"/>
      <c r="E5" s="69">
        <f>SUM(P22,F37,I37)</f>
        <v>10</v>
      </c>
      <c r="F5" s="169"/>
      <c r="G5" s="170"/>
      <c r="I5" s="2" t="s">
        <v>12</v>
      </c>
      <c r="J5" s="113"/>
      <c r="K5" s="175">
        <v>2021</v>
      </c>
      <c r="L5" s="176"/>
      <c r="M5" s="31"/>
    </row>
    <row r="6" spans="1:19" ht="20.149999999999999" customHeight="1" x14ac:dyDescent="0.35">
      <c r="B6" s="6" t="s">
        <v>3</v>
      </c>
      <c r="C6" s="167">
        <v>23</v>
      </c>
      <c r="D6" s="168"/>
      <c r="E6" s="69">
        <f>SUM(F38:F39,M38:M40,P38)</f>
        <v>23</v>
      </c>
      <c r="F6" s="169"/>
      <c r="G6" s="170"/>
    </row>
    <row r="7" spans="1:19" ht="20.149999999999999" customHeight="1" x14ac:dyDescent="0.35">
      <c r="B7" s="7" t="s">
        <v>51</v>
      </c>
      <c r="C7" s="167">
        <v>8</v>
      </c>
      <c r="D7" s="168"/>
      <c r="E7" s="69">
        <f>SUM(M41:M42,P41)</f>
        <v>8</v>
      </c>
      <c r="F7" s="169"/>
      <c r="G7" s="170"/>
      <c r="I7" s="44" t="s">
        <v>168</v>
      </c>
      <c r="J7" s="44"/>
    </row>
    <row r="8" spans="1:19" ht="20.149999999999999" customHeight="1" x14ac:dyDescent="0.35">
      <c r="B8" s="1" t="s">
        <v>4</v>
      </c>
      <c r="C8" s="171">
        <f>SUM(C3:D7)</f>
        <v>144</v>
      </c>
      <c r="D8" s="172"/>
      <c r="E8" s="70">
        <f>SUM(E3:E7)</f>
        <v>144</v>
      </c>
      <c r="F8" s="169"/>
      <c r="G8" s="170"/>
      <c r="I8" s="53" t="s">
        <v>43</v>
      </c>
      <c r="J8" s="53"/>
    </row>
    <row r="9" spans="1:19" ht="20.149999999999999" customHeight="1" x14ac:dyDescent="0.35">
      <c r="I9" s="57" t="s">
        <v>65</v>
      </c>
      <c r="J9" s="57"/>
    </row>
    <row r="10" spans="1:19" ht="20.149999999999999" customHeight="1" thickBot="1" x14ac:dyDescent="0.4">
      <c r="I10" s="57" t="s">
        <v>184</v>
      </c>
      <c r="J10" s="57"/>
    </row>
    <row r="11" spans="1:19" ht="20.149999999999999" customHeight="1" thickBot="1" x14ac:dyDescent="0.5">
      <c r="B11" s="151" t="s">
        <v>14</v>
      </c>
      <c r="C11" s="152"/>
      <c r="D11" s="152"/>
      <c r="E11" s="152"/>
      <c r="F11" s="152"/>
      <c r="G11" s="152"/>
      <c r="H11" s="152"/>
      <c r="I11" s="153"/>
      <c r="J11" s="114"/>
      <c r="L11" s="151" t="s">
        <v>36</v>
      </c>
      <c r="M11" s="152"/>
      <c r="N11" s="152"/>
      <c r="O11" s="152"/>
      <c r="P11" s="152"/>
      <c r="Q11" s="152"/>
      <c r="R11" s="152"/>
      <c r="S11" s="153"/>
    </row>
    <row r="12" spans="1:19" ht="15.5" x14ac:dyDescent="0.35">
      <c r="B12" s="157" t="s">
        <v>5</v>
      </c>
      <c r="C12" s="155"/>
      <c r="D12" s="161"/>
      <c r="E12" s="157" t="s">
        <v>6</v>
      </c>
      <c r="F12" s="155"/>
      <c r="G12" s="158"/>
      <c r="H12" s="159" t="s">
        <v>7</v>
      </c>
      <c r="I12" s="160"/>
      <c r="J12" s="38"/>
      <c r="L12" s="157" t="s">
        <v>5</v>
      </c>
      <c r="M12" s="155"/>
      <c r="N12" s="161"/>
      <c r="O12" s="157" t="s">
        <v>6</v>
      </c>
      <c r="P12" s="155"/>
      <c r="Q12" s="158"/>
      <c r="R12" s="159" t="s">
        <v>7</v>
      </c>
      <c r="S12" s="160"/>
    </row>
    <row r="13" spans="1:19" ht="20.149999999999999" customHeight="1" x14ac:dyDescent="0.45">
      <c r="B13" s="32" t="s">
        <v>8</v>
      </c>
      <c r="C13" s="41" t="s">
        <v>9</v>
      </c>
      <c r="D13" s="33" t="s">
        <v>15</v>
      </c>
      <c r="E13" s="32" t="s">
        <v>8</v>
      </c>
      <c r="F13" s="34" t="s">
        <v>9</v>
      </c>
      <c r="G13" s="76" t="s">
        <v>15</v>
      </c>
      <c r="H13" s="8" t="s">
        <v>8</v>
      </c>
      <c r="I13" s="10" t="s">
        <v>9</v>
      </c>
      <c r="J13" s="39"/>
      <c r="K13" s="35"/>
      <c r="L13" s="9" t="s">
        <v>8</v>
      </c>
      <c r="M13" s="34" t="s">
        <v>9</v>
      </c>
      <c r="N13" s="33" t="s">
        <v>15</v>
      </c>
      <c r="O13" s="9" t="s">
        <v>8</v>
      </c>
      <c r="P13" s="25" t="s">
        <v>9</v>
      </c>
      <c r="Q13" s="76" t="s">
        <v>15</v>
      </c>
      <c r="R13" s="8" t="s">
        <v>8</v>
      </c>
      <c r="S13" s="10" t="s">
        <v>9</v>
      </c>
    </row>
    <row r="14" spans="1:19" ht="87" x14ac:dyDescent="0.35">
      <c r="A14" s="162" t="s">
        <v>2</v>
      </c>
      <c r="B14" s="11" t="s">
        <v>16</v>
      </c>
      <c r="C14" s="26">
        <v>3</v>
      </c>
      <c r="D14" s="12"/>
      <c r="E14" s="11" t="s">
        <v>19</v>
      </c>
      <c r="F14" s="26">
        <v>3</v>
      </c>
      <c r="G14" s="77"/>
      <c r="H14" s="22"/>
      <c r="I14" s="23"/>
      <c r="J14" s="40"/>
      <c r="K14" s="38"/>
      <c r="L14" s="11" t="s">
        <v>59</v>
      </c>
      <c r="M14" s="26">
        <v>3</v>
      </c>
      <c r="N14" s="12"/>
      <c r="O14" s="11" t="s">
        <v>24</v>
      </c>
      <c r="P14" s="26">
        <v>3</v>
      </c>
      <c r="Q14" s="77" t="s">
        <v>165</v>
      </c>
      <c r="R14" s="22"/>
      <c r="S14" s="23"/>
    </row>
    <row r="15" spans="1:19" ht="46.5" customHeight="1" x14ac:dyDescent="0.35">
      <c r="A15" s="163"/>
      <c r="B15" s="11" t="s">
        <v>18</v>
      </c>
      <c r="C15" s="26">
        <v>2</v>
      </c>
      <c r="D15" s="12"/>
      <c r="E15" s="11" t="s">
        <v>41</v>
      </c>
      <c r="F15" s="26">
        <v>4</v>
      </c>
      <c r="G15" s="12"/>
      <c r="H15" s="22"/>
      <c r="I15" s="23"/>
      <c r="J15" s="40"/>
      <c r="K15" s="39"/>
      <c r="L15" s="11" t="s">
        <v>55</v>
      </c>
      <c r="M15" s="26">
        <v>3</v>
      </c>
      <c r="N15" s="12"/>
      <c r="O15" s="11" t="s">
        <v>25</v>
      </c>
      <c r="P15" s="26">
        <v>2</v>
      </c>
      <c r="Q15" s="12"/>
      <c r="R15" s="22"/>
      <c r="S15" s="23"/>
    </row>
    <row r="16" spans="1:19" ht="116" x14ac:dyDescent="0.35">
      <c r="A16" s="163"/>
      <c r="B16" s="11" t="s">
        <v>40</v>
      </c>
      <c r="C16" s="26">
        <v>4</v>
      </c>
      <c r="D16" s="12"/>
      <c r="E16" s="11" t="s">
        <v>31</v>
      </c>
      <c r="F16" s="26">
        <v>4</v>
      </c>
      <c r="G16" s="12"/>
      <c r="H16" s="22"/>
      <c r="I16" s="23"/>
      <c r="J16" s="40"/>
      <c r="K16" s="39"/>
      <c r="L16" s="11" t="s">
        <v>23</v>
      </c>
      <c r="M16" s="26">
        <v>2</v>
      </c>
      <c r="N16" s="12" t="s">
        <v>34</v>
      </c>
      <c r="O16" s="11" t="s">
        <v>54</v>
      </c>
      <c r="P16" s="26">
        <v>3</v>
      </c>
      <c r="Q16" s="12" t="s">
        <v>166</v>
      </c>
      <c r="R16" s="22"/>
      <c r="S16" s="23"/>
    </row>
    <row r="17" spans="1:19" ht="58" x14ac:dyDescent="0.35">
      <c r="A17" s="163"/>
      <c r="B17" s="11" t="s">
        <v>32</v>
      </c>
      <c r="C17" s="26">
        <v>4</v>
      </c>
      <c r="D17" s="12"/>
      <c r="E17" s="11"/>
      <c r="F17" s="26"/>
      <c r="G17" s="12"/>
      <c r="H17" s="22"/>
      <c r="I17" s="23"/>
      <c r="J17" s="40"/>
      <c r="K17" s="39"/>
      <c r="L17" s="11" t="s">
        <v>45</v>
      </c>
      <c r="M17" s="26">
        <v>4</v>
      </c>
      <c r="N17" s="12" t="s">
        <v>110</v>
      </c>
      <c r="O17" s="11" t="s">
        <v>33</v>
      </c>
      <c r="P17" s="26">
        <v>4</v>
      </c>
      <c r="Q17" s="12" t="s">
        <v>111</v>
      </c>
      <c r="R17" s="22"/>
      <c r="S17" s="23"/>
    </row>
    <row r="18" spans="1:19" ht="45.75" customHeight="1" x14ac:dyDescent="0.35">
      <c r="A18" s="163"/>
      <c r="B18" s="11" t="s">
        <v>61</v>
      </c>
      <c r="C18" s="26">
        <v>4</v>
      </c>
      <c r="D18" s="12"/>
      <c r="E18" s="11"/>
      <c r="F18" s="26"/>
      <c r="G18" s="12"/>
      <c r="H18" s="22"/>
      <c r="I18" s="23"/>
      <c r="J18" s="40"/>
      <c r="K18" s="40"/>
      <c r="L18" s="45" t="s">
        <v>102</v>
      </c>
      <c r="M18" s="46">
        <v>3</v>
      </c>
      <c r="N18" s="50"/>
      <c r="O18" s="45"/>
      <c r="P18" s="46"/>
      <c r="Q18" s="12"/>
      <c r="R18" s="22"/>
      <c r="S18" s="23"/>
    </row>
    <row r="19" spans="1:19" ht="58" x14ac:dyDescent="0.35">
      <c r="A19" s="146" t="s">
        <v>50</v>
      </c>
      <c r="B19" s="59" t="s">
        <v>176</v>
      </c>
      <c r="C19" s="27">
        <v>2</v>
      </c>
      <c r="D19" s="14"/>
      <c r="E19" s="13" t="s">
        <v>175</v>
      </c>
      <c r="F19" s="27">
        <v>2</v>
      </c>
      <c r="G19" s="14"/>
      <c r="H19" s="22"/>
      <c r="I19" s="23"/>
      <c r="J19" s="40"/>
      <c r="K19" s="40"/>
      <c r="L19" s="89" t="s">
        <v>178</v>
      </c>
      <c r="M19" s="27">
        <v>2</v>
      </c>
      <c r="N19" s="14"/>
      <c r="O19" s="89" t="s">
        <v>181</v>
      </c>
      <c r="P19" s="27">
        <v>3</v>
      </c>
      <c r="Q19" s="14"/>
      <c r="R19" s="22"/>
      <c r="S19" s="23"/>
    </row>
    <row r="20" spans="1:19" ht="58" x14ac:dyDescent="0.35">
      <c r="A20" s="147"/>
      <c r="B20" s="59"/>
      <c r="C20" s="27"/>
      <c r="D20" s="14"/>
      <c r="E20" s="13" t="s">
        <v>177</v>
      </c>
      <c r="F20" s="27">
        <v>2</v>
      </c>
      <c r="G20" s="14"/>
      <c r="H20" s="22"/>
      <c r="I20" s="23"/>
      <c r="J20" s="40"/>
      <c r="K20" s="40"/>
      <c r="L20" s="13" t="s">
        <v>180</v>
      </c>
      <c r="M20" s="97">
        <v>3</v>
      </c>
      <c r="N20" s="91"/>
      <c r="O20" s="13"/>
      <c r="P20" s="27"/>
      <c r="Q20" s="14"/>
      <c r="R20" s="22"/>
      <c r="S20" s="23"/>
    </row>
    <row r="21" spans="1:19" ht="29" x14ac:dyDescent="0.35">
      <c r="A21" s="148"/>
      <c r="B21" s="59"/>
      <c r="C21" s="27"/>
      <c r="D21" s="14"/>
      <c r="E21" s="13" t="s">
        <v>179</v>
      </c>
      <c r="F21" s="27">
        <v>3</v>
      </c>
      <c r="G21" s="14"/>
      <c r="H21" s="22"/>
      <c r="I21" s="23"/>
      <c r="J21" s="40"/>
      <c r="K21" s="40"/>
      <c r="L21" s="90"/>
      <c r="M21" s="27"/>
      <c r="N21" s="14"/>
      <c r="O21" s="90"/>
      <c r="P21" s="27"/>
      <c r="Q21" s="14"/>
      <c r="R21" s="22"/>
      <c r="S21" s="23"/>
    </row>
    <row r="22" spans="1:19" ht="30.75" customHeight="1" x14ac:dyDescent="0.35">
      <c r="A22" s="92" t="s">
        <v>52</v>
      </c>
      <c r="B22" s="15"/>
      <c r="C22" s="28"/>
      <c r="D22" s="16"/>
      <c r="E22" s="15"/>
      <c r="F22" s="28"/>
      <c r="G22" s="16"/>
      <c r="H22" s="22"/>
      <c r="I22" s="23"/>
      <c r="J22" s="40"/>
      <c r="K22" s="40"/>
      <c r="L22" s="15"/>
      <c r="M22" s="28"/>
      <c r="N22" s="16"/>
      <c r="O22" s="15" t="s">
        <v>112</v>
      </c>
      <c r="P22" s="28">
        <v>3</v>
      </c>
      <c r="Q22" s="16" t="s">
        <v>84</v>
      </c>
      <c r="R22" s="22"/>
      <c r="S22" s="23"/>
    </row>
    <row r="23" spans="1:19" ht="30.75" customHeight="1" x14ac:dyDescent="0.35">
      <c r="A23" s="93" t="s">
        <v>51</v>
      </c>
      <c r="B23" s="94"/>
      <c r="C23" s="95"/>
      <c r="D23" s="96"/>
      <c r="E23" s="94"/>
      <c r="F23" s="95"/>
      <c r="G23" s="96"/>
      <c r="H23" s="48"/>
      <c r="I23" s="49"/>
      <c r="J23" s="40"/>
      <c r="K23" s="40"/>
      <c r="L23" s="94"/>
      <c r="M23" s="95"/>
      <c r="N23" s="96"/>
      <c r="O23" s="94"/>
      <c r="P23" s="95"/>
      <c r="Q23" s="96"/>
      <c r="R23" s="48"/>
      <c r="S23" s="49"/>
    </row>
    <row r="24" spans="1:19" s="112" customFormat="1" ht="42" customHeight="1" x14ac:dyDescent="0.35">
      <c r="A24" s="106"/>
      <c r="B24" s="107" t="s">
        <v>185</v>
      </c>
      <c r="C24" s="108"/>
      <c r="D24" s="109" t="s">
        <v>79</v>
      </c>
      <c r="E24" s="107"/>
      <c r="F24" s="108"/>
      <c r="G24" s="109"/>
      <c r="H24" s="110"/>
      <c r="I24" s="109"/>
      <c r="J24" s="111"/>
      <c r="K24" s="111"/>
      <c r="L24" s="107"/>
      <c r="M24" s="108"/>
      <c r="N24" s="109"/>
      <c r="O24" s="107"/>
      <c r="P24" s="108"/>
      <c r="Q24" s="109"/>
      <c r="R24" s="110"/>
      <c r="S24" s="109"/>
    </row>
    <row r="25" spans="1:19" ht="30" customHeight="1" thickBot="1" x14ac:dyDescent="0.4">
      <c r="B25" s="36" t="s">
        <v>10</v>
      </c>
      <c r="C25" s="21">
        <f>SUM(C14:C23)</f>
        <v>19</v>
      </c>
      <c r="D25" s="21"/>
      <c r="E25" s="36" t="s">
        <v>10</v>
      </c>
      <c r="F25" s="21">
        <f>SUM(F14:F23)</f>
        <v>18</v>
      </c>
      <c r="G25" s="21"/>
      <c r="H25" s="37" t="s">
        <v>10</v>
      </c>
      <c r="I25" s="21">
        <f>SUM(I14:I23)</f>
        <v>0</v>
      </c>
      <c r="J25" s="31"/>
      <c r="K25" s="40"/>
      <c r="L25" s="36" t="s">
        <v>10</v>
      </c>
      <c r="M25" s="21">
        <f>SUM(M14:M23)</f>
        <v>20</v>
      </c>
      <c r="N25" s="21"/>
      <c r="O25" s="36" t="s">
        <v>10</v>
      </c>
      <c r="P25" s="21">
        <f>SUM(P14:P23)</f>
        <v>18</v>
      </c>
      <c r="Q25" s="21"/>
      <c r="R25" s="37" t="s">
        <v>10</v>
      </c>
      <c r="S25" s="21">
        <f>SUM(S14:S23)</f>
        <v>0</v>
      </c>
    </row>
    <row r="26" spans="1:19" ht="30" customHeight="1" x14ac:dyDescent="0.35">
      <c r="K26" s="40"/>
    </row>
    <row r="27" spans="1:19" ht="15" thickBot="1" x14ac:dyDescent="0.4">
      <c r="K27" s="31"/>
    </row>
    <row r="28" spans="1:19" ht="20.149999999999999" customHeight="1" thickBot="1" x14ac:dyDescent="0.5">
      <c r="B28" s="192" t="s">
        <v>39</v>
      </c>
      <c r="C28" s="193"/>
      <c r="D28" s="193"/>
      <c r="E28" s="193"/>
      <c r="F28" s="193"/>
      <c r="G28" s="193"/>
      <c r="H28" s="193"/>
      <c r="I28" s="193"/>
      <c r="J28" s="194"/>
      <c r="L28" s="151" t="s">
        <v>58</v>
      </c>
      <c r="M28" s="152"/>
      <c r="N28" s="152"/>
      <c r="O28" s="152"/>
      <c r="P28" s="152"/>
      <c r="Q28" s="152"/>
      <c r="R28" s="152"/>
      <c r="S28" s="153"/>
    </row>
    <row r="29" spans="1:19" ht="20.149999999999999" customHeight="1" thickBot="1" x14ac:dyDescent="0.4">
      <c r="B29" s="184" t="s">
        <v>5</v>
      </c>
      <c r="C29" s="185"/>
      <c r="D29" s="186"/>
      <c r="E29" s="187" t="s">
        <v>6</v>
      </c>
      <c r="F29" s="185"/>
      <c r="G29" s="188"/>
      <c r="H29" s="190" t="s">
        <v>7</v>
      </c>
      <c r="I29" s="191"/>
      <c r="J29" s="164"/>
      <c r="L29" s="157" t="s">
        <v>5</v>
      </c>
      <c r="M29" s="155"/>
      <c r="N29" s="161"/>
      <c r="O29" s="157" t="s">
        <v>6</v>
      </c>
      <c r="P29" s="155"/>
      <c r="Q29" s="158"/>
      <c r="R29" s="159" t="s">
        <v>7</v>
      </c>
      <c r="S29" s="160"/>
    </row>
    <row r="30" spans="1:19" ht="20.149999999999999" customHeight="1" x14ac:dyDescent="0.45">
      <c r="B30" s="9" t="s">
        <v>8</v>
      </c>
      <c r="C30" s="25" t="s">
        <v>9</v>
      </c>
      <c r="D30" s="33" t="s">
        <v>15</v>
      </c>
      <c r="E30" s="9" t="s">
        <v>8</v>
      </c>
      <c r="F30" s="25" t="s">
        <v>9</v>
      </c>
      <c r="G30" s="103" t="s">
        <v>15</v>
      </c>
      <c r="H30" s="131" t="s">
        <v>8</v>
      </c>
      <c r="I30" s="143" t="s">
        <v>9</v>
      </c>
      <c r="J30" s="132" t="s">
        <v>15</v>
      </c>
      <c r="K30" s="35"/>
      <c r="L30" s="9" t="s">
        <v>8</v>
      </c>
      <c r="M30" s="25" t="s">
        <v>9</v>
      </c>
      <c r="N30" s="33" t="s">
        <v>15</v>
      </c>
      <c r="O30" s="9" t="s">
        <v>8</v>
      </c>
      <c r="P30" s="25" t="s">
        <v>9</v>
      </c>
      <c r="Q30" s="76" t="s">
        <v>15</v>
      </c>
      <c r="R30" s="8" t="s">
        <v>8</v>
      </c>
      <c r="S30" s="10" t="s">
        <v>9</v>
      </c>
    </row>
    <row r="31" spans="1:19" ht="101.5" x14ac:dyDescent="0.35">
      <c r="A31" s="162" t="s">
        <v>2</v>
      </c>
      <c r="B31" s="45" t="s">
        <v>26</v>
      </c>
      <c r="C31" s="46">
        <v>4</v>
      </c>
      <c r="D31" s="12" t="s">
        <v>160</v>
      </c>
      <c r="E31" s="11" t="s">
        <v>63</v>
      </c>
      <c r="F31" s="26">
        <v>3</v>
      </c>
      <c r="G31" s="135" t="s">
        <v>35</v>
      </c>
      <c r="H31" s="133"/>
      <c r="I31" s="141"/>
      <c r="J31" s="100"/>
      <c r="K31" s="38"/>
      <c r="L31" s="11"/>
      <c r="M31" s="26"/>
      <c r="N31" s="12"/>
      <c r="O31" s="45" t="s">
        <v>42</v>
      </c>
      <c r="P31" s="46">
        <v>2</v>
      </c>
      <c r="Q31" s="77"/>
      <c r="R31" s="22"/>
      <c r="S31" s="23"/>
    </row>
    <row r="32" spans="1:19" ht="72.5" x14ac:dyDescent="0.35">
      <c r="A32" s="163"/>
      <c r="B32" s="45" t="s">
        <v>21</v>
      </c>
      <c r="C32" s="46">
        <v>4</v>
      </c>
      <c r="D32" s="52" t="s">
        <v>162</v>
      </c>
      <c r="E32" s="11" t="s">
        <v>64</v>
      </c>
      <c r="F32" s="26">
        <v>4</v>
      </c>
      <c r="G32" s="135" t="s">
        <v>60</v>
      </c>
      <c r="H32" s="133"/>
      <c r="I32" s="141"/>
      <c r="J32" s="100"/>
      <c r="K32" s="39"/>
      <c r="L32" s="11"/>
      <c r="M32" s="26"/>
      <c r="N32" s="12"/>
      <c r="O32" s="11"/>
      <c r="P32" s="26"/>
      <c r="Q32" s="12"/>
      <c r="R32" s="22"/>
      <c r="S32" s="23"/>
    </row>
    <row r="33" spans="1:19" ht="47.25" customHeight="1" x14ac:dyDescent="0.35">
      <c r="A33" s="163"/>
      <c r="B33" s="45" t="s">
        <v>27</v>
      </c>
      <c r="C33" s="46">
        <v>4</v>
      </c>
      <c r="D33" s="52" t="s">
        <v>86</v>
      </c>
      <c r="E33" s="45"/>
      <c r="F33" s="46"/>
      <c r="G33" s="136"/>
      <c r="H33" s="133"/>
      <c r="I33" s="141"/>
      <c r="J33" s="100"/>
      <c r="K33" s="39"/>
      <c r="L33" s="11"/>
      <c r="M33" s="26"/>
      <c r="N33" s="12"/>
      <c r="O33" s="11"/>
      <c r="P33" s="26"/>
      <c r="Q33" s="12"/>
      <c r="R33" s="22"/>
      <c r="S33" s="23"/>
    </row>
    <row r="34" spans="1:19" ht="72.5" x14ac:dyDescent="0.35">
      <c r="A34" s="163"/>
      <c r="B34" s="45" t="s">
        <v>130</v>
      </c>
      <c r="C34" s="46">
        <v>3</v>
      </c>
      <c r="D34" s="52" t="s">
        <v>87</v>
      </c>
      <c r="E34" s="45"/>
      <c r="F34" s="46"/>
      <c r="G34" s="136"/>
      <c r="H34" s="133"/>
      <c r="I34" s="141"/>
      <c r="J34" s="127"/>
      <c r="K34" s="39"/>
      <c r="L34" s="11"/>
      <c r="M34" s="26"/>
      <c r="N34" s="12"/>
      <c r="O34" s="11"/>
      <c r="P34" s="26"/>
      <c r="Q34" s="12"/>
      <c r="R34" s="22"/>
      <c r="S34" s="23"/>
    </row>
    <row r="35" spans="1:19" ht="29" x14ac:dyDescent="0.35">
      <c r="A35" s="163"/>
      <c r="B35" s="45" t="s">
        <v>62</v>
      </c>
      <c r="C35" s="46">
        <v>3</v>
      </c>
      <c r="D35" s="52" t="s">
        <v>113</v>
      </c>
      <c r="E35" s="45"/>
      <c r="F35" s="46"/>
      <c r="G35" s="136"/>
      <c r="H35" s="133"/>
      <c r="I35" s="141"/>
      <c r="J35" s="134"/>
      <c r="K35" s="39"/>
      <c r="L35" s="11"/>
      <c r="M35" s="26"/>
      <c r="N35" s="12"/>
      <c r="O35" s="11"/>
      <c r="P35" s="26"/>
      <c r="Q35" s="12"/>
      <c r="R35" s="22"/>
      <c r="S35" s="23"/>
    </row>
    <row r="36" spans="1:19" ht="72.5" x14ac:dyDescent="0.35">
      <c r="A36" s="189"/>
      <c r="B36" s="45" t="s">
        <v>159</v>
      </c>
      <c r="C36" s="46">
        <v>4</v>
      </c>
      <c r="D36" s="52" t="s">
        <v>167</v>
      </c>
      <c r="E36" s="45"/>
      <c r="F36" s="46"/>
      <c r="G36" s="136"/>
      <c r="H36" s="133"/>
      <c r="I36" s="141"/>
      <c r="J36" s="100"/>
      <c r="K36" s="39"/>
      <c r="L36" s="11"/>
      <c r="M36" s="26"/>
      <c r="N36" s="12"/>
      <c r="O36" s="11"/>
      <c r="P36" s="26"/>
      <c r="Q36" s="12"/>
      <c r="R36" s="22"/>
      <c r="S36" s="23"/>
    </row>
    <row r="37" spans="1:19" ht="174" x14ac:dyDescent="0.35">
      <c r="A37" s="88" t="s">
        <v>52</v>
      </c>
      <c r="B37" s="15"/>
      <c r="C37" s="28"/>
      <c r="D37" s="16"/>
      <c r="E37" s="15" t="s">
        <v>116</v>
      </c>
      <c r="F37" s="28">
        <v>2</v>
      </c>
      <c r="G37" s="137"/>
      <c r="H37" s="15" t="s">
        <v>119</v>
      </c>
      <c r="I37" s="142">
        <v>5</v>
      </c>
      <c r="J37" s="16" t="s">
        <v>132</v>
      </c>
      <c r="K37" s="40"/>
      <c r="L37" s="60"/>
      <c r="M37" s="28"/>
      <c r="N37" s="16"/>
      <c r="O37" s="60"/>
      <c r="P37" s="28"/>
      <c r="Q37" s="16"/>
      <c r="R37" s="22"/>
      <c r="S37" s="23"/>
    </row>
    <row r="38" spans="1:19" ht="30" customHeight="1" x14ac:dyDescent="0.35">
      <c r="A38" s="182" t="s">
        <v>3</v>
      </c>
      <c r="B38" s="17"/>
      <c r="C38" s="29"/>
      <c r="D38" s="18"/>
      <c r="E38" s="17" t="s">
        <v>117</v>
      </c>
      <c r="F38" s="29">
        <v>3</v>
      </c>
      <c r="G38" s="138"/>
      <c r="H38" s="133"/>
      <c r="I38" s="141"/>
      <c r="J38" s="100"/>
      <c r="K38" s="40"/>
      <c r="L38" s="17" t="s">
        <v>120</v>
      </c>
      <c r="M38" s="29">
        <v>4</v>
      </c>
      <c r="N38" s="18"/>
      <c r="O38" s="17" t="s">
        <v>120</v>
      </c>
      <c r="P38" s="29">
        <v>4</v>
      </c>
      <c r="Q38" s="18" t="s">
        <v>125</v>
      </c>
      <c r="R38" s="22"/>
      <c r="S38" s="23"/>
    </row>
    <row r="39" spans="1:19" ht="30" customHeight="1" x14ac:dyDescent="0.35">
      <c r="A39" s="183"/>
      <c r="B39" s="17"/>
      <c r="C39" s="29"/>
      <c r="D39" s="18"/>
      <c r="E39" s="17" t="s">
        <v>118</v>
      </c>
      <c r="F39" s="29">
        <v>4</v>
      </c>
      <c r="G39" s="138"/>
      <c r="H39" s="133"/>
      <c r="I39" s="141"/>
      <c r="J39" s="100"/>
      <c r="K39" s="40"/>
      <c r="L39" s="17" t="s">
        <v>121</v>
      </c>
      <c r="M39" s="29">
        <v>4</v>
      </c>
      <c r="N39" s="18"/>
      <c r="O39" s="17"/>
      <c r="P39" s="29"/>
      <c r="Q39" s="18"/>
      <c r="R39" s="22"/>
      <c r="S39" s="23"/>
    </row>
    <row r="40" spans="1:19" ht="30" customHeight="1" x14ac:dyDescent="0.35">
      <c r="A40" s="98"/>
      <c r="B40" s="17"/>
      <c r="C40" s="29"/>
      <c r="D40" s="18"/>
      <c r="E40" s="17"/>
      <c r="F40" s="29"/>
      <c r="G40" s="138"/>
      <c r="H40" s="133"/>
      <c r="I40" s="141"/>
      <c r="J40" s="100"/>
      <c r="K40" s="40"/>
      <c r="L40" s="17" t="s">
        <v>122</v>
      </c>
      <c r="M40" s="29">
        <v>4</v>
      </c>
      <c r="N40" s="18"/>
      <c r="O40" s="17"/>
      <c r="P40" s="29"/>
      <c r="Q40" s="18"/>
      <c r="R40" s="22"/>
      <c r="S40" s="23"/>
    </row>
    <row r="41" spans="1:19" ht="30" customHeight="1" x14ac:dyDescent="0.35">
      <c r="A41" s="74" t="s">
        <v>51</v>
      </c>
      <c r="B41" s="19"/>
      <c r="C41" s="30"/>
      <c r="D41" s="20"/>
      <c r="E41" s="19"/>
      <c r="F41" s="30"/>
      <c r="G41" s="139"/>
      <c r="H41" s="133"/>
      <c r="I41" s="141"/>
      <c r="J41" s="100"/>
      <c r="K41" s="40"/>
      <c r="L41" s="19" t="s">
        <v>123</v>
      </c>
      <c r="M41" s="30">
        <v>2</v>
      </c>
      <c r="N41" s="20"/>
      <c r="O41" s="19" t="s">
        <v>126</v>
      </c>
      <c r="P41" s="30">
        <v>3</v>
      </c>
      <c r="Q41" s="20"/>
      <c r="R41" s="22"/>
      <c r="S41" s="23"/>
    </row>
    <row r="42" spans="1:19" ht="30" customHeight="1" x14ac:dyDescent="0.35">
      <c r="A42" s="105"/>
      <c r="B42" s="94"/>
      <c r="C42" s="95"/>
      <c r="D42" s="96"/>
      <c r="E42" s="94"/>
      <c r="F42" s="95"/>
      <c r="G42" s="140"/>
      <c r="H42" s="133"/>
      <c r="I42" s="141"/>
      <c r="J42" s="134"/>
      <c r="K42" s="40"/>
      <c r="L42" s="94" t="s">
        <v>124</v>
      </c>
      <c r="M42" s="95">
        <v>3</v>
      </c>
      <c r="N42" s="96"/>
      <c r="O42" s="94"/>
      <c r="P42" s="95"/>
      <c r="Q42" s="96"/>
      <c r="R42" s="48"/>
      <c r="S42" s="49"/>
    </row>
    <row r="43" spans="1:19" ht="30" customHeight="1" thickBot="1" x14ac:dyDescent="0.4">
      <c r="B43" s="36" t="s">
        <v>10</v>
      </c>
      <c r="C43" s="21">
        <f>SUM(C31:C42)</f>
        <v>22</v>
      </c>
      <c r="D43" s="21"/>
      <c r="E43" s="36" t="s">
        <v>10</v>
      </c>
      <c r="F43" s="21">
        <f>SUM(F31:F42)</f>
        <v>16</v>
      </c>
      <c r="G43" s="130"/>
      <c r="H43" s="36" t="s">
        <v>10</v>
      </c>
      <c r="I43" s="144">
        <f>SUM(I31:I42)</f>
        <v>5</v>
      </c>
      <c r="J43" s="21"/>
      <c r="K43" s="40"/>
      <c r="L43" s="36" t="s">
        <v>10</v>
      </c>
      <c r="M43" s="21">
        <f>SUM(M31:M42)</f>
        <v>17</v>
      </c>
      <c r="N43" s="21"/>
      <c r="O43" s="36" t="s">
        <v>10</v>
      </c>
      <c r="P43" s="21">
        <f>SUM(P31:P42)</f>
        <v>9</v>
      </c>
      <c r="Q43" s="21"/>
      <c r="R43" s="37" t="s">
        <v>10</v>
      </c>
      <c r="S43" s="21">
        <f>SUM(S31:S42)</f>
        <v>0</v>
      </c>
    </row>
    <row r="44" spans="1:19" ht="30" customHeight="1" x14ac:dyDescent="0.35">
      <c r="K44" s="40"/>
    </row>
    <row r="45" spans="1:19" ht="30" customHeight="1" x14ac:dyDescent="0.35">
      <c r="K45" s="31"/>
    </row>
  </sheetData>
  <mergeCells count="38">
    <mergeCell ref="N2:R2"/>
    <mergeCell ref="A14:A18"/>
    <mergeCell ref="K4:L4"/>
    <mergeCell ref="C6:D6"/>
    <mergeCell ref="F5:G5"/>
    <mergeCell ref="K5:L5"/>
    <mergeCell ref="C2:D2"/>
    <mergeCell ref="F2:G2"/>
    <mergeCell ref="C3:D3"/>
    <mergeCell ref="F3:G3"/>
    <mergeCell ref="K3:L3"/>
    <mergeCell ref="C4:D4"/>
    <mergeCell ref="C5:D5"/>
    <mergeCell ref="F4:G4"/>
    <mergeCell ref="C7:D7"/>
    <mergeCell ref="F7:G7"/>
    <mergeCell ref="C8:D8"/>
    <mergeCell ref="F8:G8"/>
    <mergeCell ref="F6:G6"/>
    <mergeCell ref="L11:S11"/>
    <mergeCell ref="B12:D12"/>
    <mergeCell ref="E12:G12"/>
    <mergeCell ref="H12:I12"/>
    <mergeCell ref="L12:N12"/>
    <mergeCell ref="O12:Q12"/>
    <mergeCell ref="R12:S12"/>
    <mergeCell ref="B11:I11"/>
    <mergeCell ref="L29:N29"/>
    <mergeCell ref="O29:Q29"/>
    <mergeCell ref="R29:S29"/>
    <mergeCell ref="A19:A21"/>
    <mergeCell ref="L28:S28"/>
    <mergeCell ref="B28:J28"/>
    <mergeCell ref="A38:A39"/>
    <mergeCell ref="B29:D29"/>
    <mergeCell ref="E29:G29"/>
    <mergeCell ref="A31:A36"/>
    <mergeCell ref="H29:J29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9162-2D50-4D71-B0BE-809F5E4C9A38}">
  <dimension ref="A1:S45"/>
  <sheetViews>
    <sheetView topLeftCell="A19" zoomScale="70" zoomScaleNormal="70" zoomScaleSheetLayoutView="100" workbookViewId="0">
      <selection activeCell="A25" sqref="A25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0" max="10" width="12.6328125" bestFit="1" customWidth="1"/>
    <col min="12" max="12" width="18.1796875" customWidth="1"/>
    <col min="13" max="13" width="9.54296875" customWidth="1"/>
    <col min="14" max="14" width="15.81640625" customWidth="1"/>
    <col min="15" max="15" width="18.453125" customWidth="1"/>
    <col min="16" max="16" width="9.54296875" customWidth="1"/>
    <col min="17" max="17" width="14.453125" customWidth="1"/>
    <col min="18" max="18" width="13.81640625" customWidth="1"/>
  </cols>
  <sheetData>
    <row r="1" spans="1:19" ht="15" thickBot="1" x14ac:dyDescent="0.4"/>
    <row r="2" spans="1:19" ht="45.75" customHeight="1" thickTop="1" thickBot="1" x14ac:dyDescent="0.4">
      <c r="B2" s="1" t="s">
        <v>0</v>
      </c>
      <c r="C2" s="171" t="s">
        <v>46</v>
      </c>
      <c r="D2" s="172"/>
      <c r="E2" s="66" t="s">
        <v>47</v>
      </c>
      <c r="F2" s="178" t="s">
        <v>1</v>
      </c>
      <c r="G2" s="178"/>
      <c r="I2" s="56" t="s">
        <v>38</v>
      </c>
      <c r="J2" s="56"/>
      <c r="K2" s="54"/>
      <c r="L2" s="55"/>
      <c r="M2" s="55"/>
      <c r="N2" s="177" t="s">
        <v>37</v>
      </c>
      <c r="O2" s="177"/>
      <c r="P2" s="177"/>
      <c r="Q2" s="177"/>
      <c r="R2" s="177"/>
    </row>
    <row r="3" spans="1:19" ht="20.149999999999999" customHeight="1" thickTop="1" x14ac:dyDescent="0.35">
      <c r="B3" s="3" t="s">
        <v>2</v>
      </c>
      <c r="C3" s="167">
        <v>86</v>
      </c>
      <c r="D3" s="168"/>
      <c r="E3" s="86">
        <f>SUM(C14:C18,F14:F16,M14:M18,P14:P17,C31:C36,F31:F32,P31)</f>
        <v>86</v>
      </c>
      <c r="F3" s="179"/>
      <c r="G3" s="180"/>
      <c r="I3" s="2" t="s">
        <v>13</v>
      </c>
      <c r="J3" s="113"/>
      <c r="K3" s="175"/>
      <c r="L3" s="176"/>
      <c r="M3" s="31"/>
    </row>
    <row r="4" spans="1:19" ht="20.149999999999999" customHeight="1" x14ac:dyDescent="0.35">
      <c r="B4" s="87" t="s">
        <v>50</v>
      </c>
      <c r="C4" s="167">
        <v>17</v>
      </c>
      <c r="D4" s="168"/>
      <c r="E4" s="86">
        <f>SUM(C19,F19:F21,M19:M20,P19)</f>
        <v>17</v>
      </c>
      <c r="F4" s="169"/>
      <c r="G4" s="170"/>
      <c r="I4" s="2" t="s">
        <v>11</v>
      </c>
      <c r="J4" s="113"/>
      <c r="K4" s="173" t="s">
        <v>44</v>
      </c>
      <c r="L4" s="174"/>
      <c r="M4" s="31"/>
    </row>
    <row r="5" spans="1:19" ht="20.149999999999999" customHeight="1" x14ac:dyDescent="0.35">
      <c r="B5" s="5" t="s">
        <v>52</v>
      </c>
      <c r="C5" s="167">
        <v>10</v>
      </c>
      <c r="D5" s="168"/>
      <c r="E5" s="69">
        <f>SUM(P22,F37,I37)</f>
        <v>10</v>
      </c>
      <c r="F5" s="169"/>
      <c r="G5" s="170"/>
      <c r="I5" s="2" t="s">
        <v>12</v>
      </c>
      <c r="J5" s="113"/>
      <c r="K5" s="175">
        <v>2021</v>
      </c>
      <c r="L5" s="176"/>
      <c r="M5" s="31"/>
    </row>
    <row r="6" spans="1:19" ht="20.149999999999999" customHeight="1" x14ac:dyDescent="0.35">
      <c r="B6" s="6" t="s">
        <v>3</v>
      </c>
      <c r="C6" s="167">
        <v>23</v>
      </c>
      <c r="D6" s="168"/>
      <c r="E6" s="69">
        <f>SUM(F38:F39,M38:M40,P38)</f>
        <v>23</v>
      </c>
      <c r="F6" s="169"/>
      <c r="G6" s="170"/>
    </row>
    <row r="7" spans="1:19" ht="20.149999999999999" customHeight="1" x14ac:dyDescent="0.35">
      <c r="B7" s="7" t="s">
        <v>51</v>
      </c>
      <c r="C7" s="167">
        <v>8</v>
      </c>
      <c r="D7" s="168"/>
      <c r="E7" s="69">
        <f>SUM(M41:M42,P41)</f>
        <v>8</v>
      </c>
      <c r="F7" s="169"/>
      <c r="G7" s="170"/>
      <c r="I7" s="44" t="s">
        <v>170</v>
      </c>
      <c r="J7" s="44"/>
    </row>
    <row r="8" spans="1:19" ht="20.149999999999999" customHeight="1" x14ac:dyDescent="0.35">
      <c r="B8" s="1" t="s">
        <v>4</v>
      </c>
      <c r="C8" s="171">
        <f>SUM(C3:D7)</f>
        <v>144</v>
      </c>
      <c r="D8" s="172"/>
      <c r="E8" s="70">
        <f>SUM(C25,F25,I25,M25,P25,S25,C43,F43,I43,M43,P43,S43)</f>
        <v>144</v>
      </c>
      <c r="F8" s="169"/>
      <c r="G8" s="170"/>
      <c r="I8" s="53" t="s">
        <v>43</v>
      </c>
      <c r="J8" s="53"/>
    </row>
    <row r="9" spans="1:19" ht="20.149999999999999" customHeight="1" x14ac:dyDescent="0.35">
      <c r="I9" s="57" t="s">
        <v>65</v>
      </c>
      <c r="J9" s="57"/>
    </row>
    <row r="10" spans="1:19" ht="20.149999999999999" customHeight="1" thickBot="1" x14ac:dyDescent="0.4">
      <c r="I10" s="57" t="s">
        <v>184</v>
      </c>
      <c r="J10" s="57"/>
    </row>
    <row r="11" spans="1:19" ht="20.149999999999999" customHeight="1" thickBot="1" x14ac:dyDescent="0.5">
      <c r="B11" s="151" t="s">
        <v>14</v>
      </c>
      <c r="C11" s="152"/>
      <c r="D11" s="152"/>
      <c r="E11" s="152"/>
      <c r="F11" s="152"/>
      <c r="G11" s="152"/>
      <c r="H11" s="152"/>
      <c r="I11" s="153"/>
      <c r="J11" s="114"/>
      <c r="L11" s="151" t="s">
        <v>36</v>
      </c>
      <c r="M11" s="152"/>
      <c r="N11" s="152"/>
      <c r="O11" s="152"/>
      <c r="P11" s="152"/>
      <c r="Q11" s="152"/>
      <c r="R11" s="152"/>
      <c r="S11" s="153"/>
    </row>
    <row r="12" spans="1:19" ht="15.5" x14ac:dyDescent="0.35">
      <c r="B12" s="157" t="s">
        <v>5</v>
      </c>
      <c r="C12" s="155"/>
      <c r="D12" s="161"/>
      <c r="E12" s="157" t="s">
        <v>6</v>
      </c>
      <c r="F12" s="155"/>
      <c r="G12" s="158"/>
      <c r="H12" s="159" t="s">
        <v>7</v>
      </c>
      <c r="I12" s="160"/>
      <c r="J12" s="38"/>
      <c r="L12" s="157" t="s">
        <v>5</v>
      </c>
      <c r="M12" s="155"/>
      <c r="N12" s="161"/>
      <c r="O12" s="157" t="s">
        <v>6</v>
      </c>
      <c r="P12" s="155"/>
      <c r="Q12" s="158"/>
      <c r="R12" s="159" t="s">
        <v>7</v>
      </c>
      <c r="S12" s="160"/>
    </row>
    <row r="13" spans="1:19" ht="20.149999999999999" customHeight="1" x14ac:dyDescent="0.45">
      <c r="B13" s="32" t="s">
        <v>8</v>
      </c>
      <c r="C13" s="64" t="s">
        <v>9</v>
      </c>
      <c r="D13" s="33" t="s">
        <v>15</v>
      </c>
      <c r="E13" s="32" t="s">
        <v>8</v>
      </c>
      <c r="F13" s="34" t="s">
        <v>9</v>
      </c>
      <c r="G13" s="76" t="s">
        <v>15</v>
      </c>
      <c r="H13" s="8" t="s">
        <v>8</v>
      </c>
      <c r="I13" s="10" t="s">
        <v>9</v>
      </c>
      <c r="J13" s="39"/>
      <c r="K13" s="35"/>
      <c r="L13" s="9" t="s">
        <v>8</v>
      </c>
      <c r="M13" s="34" t="s">
        <v>9</v>
      </c>
      <c r="N13" s="33" t="s">
        <v>15</v>
      </c>
      <c r="O13" s="9" t="s">
        <v>8</v>
      </c>
      <c r="P13" s="25" t="s">
        <v>9</v>
      </c>
      <c r="Q13" s="76" t="s">
        <v>15</v>
      </c>
      <c r="R13" s="8" t="s">
        <v>8</v>
      </c>
      <c r="S13" s="10" t="s">
        <v>9</v>
      </c>
    </row>
    <row r="14" spans="1:19" ht="116" x14ac:dyDescent="0.35">
      <c r="A14" s="162" t="s">
        <v>2</v>
      </c>
      <c r="B14" s="11" t="s">
        <v>16</v>
      </c>
      <c r="C14" s="26">
        <v>3</v>
      </c>
      <c r="D14" s="12"/>
      <c r="E14" s="11" t="s">
        <v>19</v>
      </c>
      <c r="F14" s="26">
        <v>3</v>
      </c>
      <c r="G14" s="77"/>
      <c r="H14" s="22"/>
      <c r="I14" s="23"/>
      <c r="J14" s="40"/>
      <c r="K14" s="38"/>
      <c r="L14" s="11" t="s">
        <v>59</v>
      </c>
      <c r="M14" s="26">
        <v>3</v>
      </c>
      <c r="N14" s="12"/>
      <c r="O14" s="11" t="s">
        <v>24</v>
      </c>
      <c r="P14" s="26">
        <v>3</v>
      </c>
      <c r="Q14" s="77" t="s">
        <v>81</v>
      </c>
      <c r="R14" s="22"/>
      <c r="S14" s="23"/>
    </row>
    <row r="15" spans="1:19" ht="46.5" customHeight="1" x14ac:dyDescent="0.35">
      <c r="A15" s="163"/>
      <c r="B15" s="11" t="s">
        <v>18</v>
      </c>
      <c r="C15" s="26">
        <v>2</v>
      </c>
      <c r="D15" s="12"/>
      <c r="E15" s="11" t="s">
        <v>41</v>
      </c>
      <c r="F15" s="26">
        <v>4</v>
      </c>
      <c r="G15" s="12"/>
      <c r="H15" s="22"/>
      <c r="I15" s="23"/>
      <c r="J15" s="40"/>
      <c r="K15" s="39"/>
      <c r="L15" s="11" t="s">
        <v>55</v>
      </c>
      <c r="M15" s="26">
        <v>3</v>
      </c>
      <c r="N15" s="12"/>
      <c r="O15" s="11" t="s">
        <v>25</v>
      </c>
      <c r="P15" s="26">
        <v>2</v>
      </c>
      <c r="Q15" s="12" t="s">
        <v>34</v>
      </c>
      <c r="R15" s="22"/>
      <c r="S15" s="23"/>
    </row>
    <row r="16" spans="1:19" ht="145" x14ac:dyDescent="0.35">
      <c r="A16" s="163"/>
      <c r="B16" s="11" t="s">
        <v>40</v>
      </c>
      <c r="C16" s="26">
        <v>4</v>
      </c>
      <c r="D16" s="12"/>
      <c r="E16" s="11" t="s">
        <v>31</v>
      </c>
      <c r="F16" s="26">
        <v>4</v>
      </c>
      <c r="G16" s="12"/>
      <c r="H16" s="22"/>
      <c r="I16" s="23"/>
      <c r="J16" s="40"/>
      <c r="K16" s="39"/>
      <c r="L16" s="11" t="s">
        <v>23</v>
      </c>
      <c r="M16" s="26">
        <v>2</v>
      </c>
      <c r="N16" s="12" t="s">
        <v>34</v>
      </c>
      <c r="O16" s="11" t="s">
        <v>54</v>
      </c>
      <c r="P16" s="26">
        <v>3</v>
      </c>
      <c r="Q16" s="12" t="s">
        <v>83</v>
      </c>
      <c r="R16" s="22"/>
      <c r="S16" s="23"/>
    </row>
    <row r="17" spans="1:19" ht="58" x14ac:dyDescent="0.35">
      <c r="A17" s="163"/>
      <c r="B17" s="11" t="s">
        <v>32</v>
      </c>
      <c r="C17" s="26">
        <v>4</v>
      </c>
      <c r="D17" s="12"/>
      <c r="E17" s="11"/>
      <c r="F17" s="26"/>
      <c r="G17" s="12"/>
      <c r="H17" s="22"/>
      <c r="I17" s="23"/>
      <c r="J17" s="40"/>
      <c r="K17" s="39"/>
      <c r="L17" s="11" t="s">
        <v>45</v>
      </c>
      <c r="M17" s="26">
        <v>4</v>
      </c>
      <c r="N17" s="12" t="s">
        <v>110</v>
      </c>
      <c r="O17" s="11" t="s">
        <v>33</v>
      </c>
      <c r="P17" s="26">
        <v>4</v>
      </c>
      <c r="Q17" s="12" t="s">
        <v>127</v>
      </c>
      <c r="R17" s="22"/>
      <c r="S17" s="23"/>
    </row>
    <row r="18" spans="1:19" ht="45.75" customHeight="1" x14ac:dyDescent="0.35">
      <c r="A18" s="163"/>
      <c r="B18" s="11" t="s">
        <v>61</v>
      </c>
      <c r="C18" s="26">
        <v>4</v>
      </c>
      <c r="D18" s="12"/>
      <c r="E18" s="11"/>
      <c r="F18" s="26"/>
      <c r="G18" s="12"/>
      <c r="H18" s="22"/>
      <c r="I18" s="23"/>
      <c r="J18" s="40"/>
      <c r="K18" s="40"/>
      <c r="L18" s="45" t="s">
        <v>102</v>
      </c>
      <c r="M18" s="46">
        <v>3</v>
      </c>
      <c r="N18" s="50"/>
      <c r="O18" s="45"/>
      <c r="P18" s="46"/>
      <c r="Q18" s="12"/>
      <c r="R18" s="22"/>
      <c r="S18" s="23"/>
    </row>
    <row r="19" spans="1:19" ht="58" x14ac:dyDescent="0.35">
      <c r="A19" s="146" t="s">
        <v>50</v>
      </c>
      <c r="B19" s="59" t="s">
        <v>176</v>
      </c>
      <c r="C19" s="27">
        <v>2</v>
      </c>
      <c r="D19" s="14"/>
      <c r="E19" s="13" t="s">
        <v>175</v>
      </c>
      <c r="F19" s="27">
        <v>2</v>
      </c>
      <c r="G19" s="14"/>
      <c r="H19" s="22"/>
      <c r="I19" s="23"/>
      <c r="J19" s="40"/>
      <c r="K19" s="40"/>
      <c r="L19" s="89" t="s">
        <v>178</v>
      </c>
      <c r="M19" s="27">
        <v>2</v>
      </c>
      <c r="N19" s="14"/>
      <c r="O19" s="89" t="s">
        <v>181</v>
      </c>
      <c r="P19" s="27">
        <v>3</v>
      </c>
      <c r="Q19" s="14"/>
      <c r="R19" s="22"/>
      <c r="S19" s="23"/>
    </row>
    <row r="20" spans="1:19" ht="58" x14ac:dyDescent="0.35">
      <c r="A20" s="147"/>
      <c r="B20" s="59"/>
      <c r="C20" s="27"/>
      <c r="D20" s="14"/>
      <c r="E20" s="13" t="s">
        <v>177</v>
      </c>
      <c r="F20" s="27">
        <v>2</v>
      </c>
      <c r="G20" s="14"/>
      <c r="H20" s="22"/>
      <c r="I20" s="23"/>
      <c r="J20" s="40"/>
      <c r="K20" s="40"/>
      <c r="L20" s="13" t="s">
        <v>180</v>
      </c>
      <c r="M20" s="97">
        <v>3</v>
      </c>
      <c r="N20" s="91"/>
      <c r="O20" s="13"/>
      <c r="P20" s="27"/>
      <c r="Q20" s="14"/>
      <c r="R20" s="22"/>
      <c r="S20" s="23"/>
    </row>
    <row r="21" spans="1:19" ht="29" x14ac:dyDescent="0.35">
      <c r="A21" s="148"/>
      <c r="B21" s="59"/>
      <c r="C21" s="27"/>
      <c r="D21" s="14"/>
      <c r="E21" s="13" t="s">
        <v>179</v>
      </c>
      <c r="F21" s="27">
        <v>3</v>
      </c>
      <c r="G21" s="14"/>
      <c r="H21" s="22"/>
      <c r="I21" s="23"/>
      <c r="J21" s="40"/>
      <c r="K21" s="40"/>
      <c r="L21" s="90"/>
      <c r="M21" s="27"/>
      <c r="N21" s="14"/>
      <c r="O21" s="90"/>
      <c r="P21" s="27"/>
      <c r="Q21" s="14"/>
      <c r="R21" s="22"/>
      <c r="S21" s="23"/>
    </row>
    <row r="22" spans="1:19" ht="43.5" x14ac:dyDescent="0.35">
      <c r="A22" s="92" t="s">
        <v>52</v>
      </c>
      <c r="B22" s="15"/>
      <c r="C22" s="28"/>
      <c r="D22" s="16"/>
      <c r="E22" s="15"/>
      <c r="F22" s="28"/>
      <c r="G22" s="16"/>
      <c r="H22" s="22"/>
      <c r="I22" s="23"/>
      <c r="J22" s="40"/>
      <c r="K22" s="40"/>
      <c r="L22" s="15"/>
      <c r="M22" s="28"/>
      <c r="N22" s="16"/>
      <c r="O22" s="15" t="s">
        <v>112</v>
      </c>
      <c r="P22" s="28">
        <v>3</v>
      </c>
      <c r="Q22" s="16" t="s">
        <v>128</v>
      </c>
      <c r="R22" s="22"/>
      <c r="S22" s="23"/>
    </row>
    <row r="23" spans="1:19" x14ac:dyDescent="0.35">
      <c r="A23" s="93" t="s">
        <v>51</v>
      </c>
      <c r="B23" s="94"/>
      <c r="C23" s="95"/>
      <c r="D23" s="96"/>
      <c r="E23" s="94"/>
      <c r="F23" s="95"/>
      <c r="G23" s="96"/>
      <c r="H23" s="48"/>
      <c r="I23" s="49"/>
      <c r="J23" s="40"/>
      <c r="K23" s="40"/>
      <c r="L23" s="94"/>
      <c r="M23" s="95"/>
      <c r="N23" s="96"/>
      <c r="O23" s="94"/>
      <c r="P23" s="95"/>
      <c r="Q23" s="96"/>
      <c r="R23" s="48"/>
      <c r="S23" s="49"/>
    </row>
    <row r="24" spans="1:19" s="112" customFormat="1" ht="41" customHeight="1" x14ac:dyDescent="0.35">
      <c r="A24" s="106"/>
      <c r="B24" s="107" t="s">
        <v>185</v>
      </c>
      <c r="C24" s="108"/>
      <c r="D24" s="109" t="s">
        <v>79</v>
      </c>
      <c r="E24" s="107"/>
      <c r="F24" s="108"/>
      <c r="G24" s="109"/>
      <c r="H24" s="110"/>
      <c r="I24" s="109"/>
      <c r="J24" s="111"/>
      <c r="K24" s="111"/>
      <c r="L24" s="107"/>
      <c r="M24" s="108"/>
      <c r="N24" s="109"/>
      <c r="O24" s="107"/>
      <c r="P24" s="108"/>
      <c r="Q24" s="109"/>
      <c r="R24" s="110"/>
      <c r="S24" s="109"/>
    </row>
    <row r="25" spans="1:19" ht="30" customHeight="1" thickBot="1" x14ac:dyDescent="0.4">
      <c r="B25" s="36" t="s">
        <v>10</v>
      </c>
      <c r="C25" s="21">
        <f>SUM(C14:C23)</f>
        <v>19</v>
      </c>
      <c r="D25" s="21"/>
      <c r="E25" s="36" t="s">
        <v>10</v>
      </c>
      <c r="F25" s="21">
        <f>SUM(F14:F23)</f>
        <v>18</v>
      </c>
      <c r="G25" s="21"/>
      <c r="H25" s="37" t="s">
        <v>10</v>
      </c>
      <c r="I25" s="21">
        <f>SUM(I14:I23)</f>
        <v>0</v>
      </c>
      <c r="J25" s="31"/>
      <c r="K25" s="40"/>
      <c r="L25" s="36" t="s">
        <v>10</v>
      </c>
      <c r="M25" s="21">
        <f>SUM(M14:M23)</f>
        <v>20</v>
      </c>
      <c r="N25" s="21"/>
      <c r="O25" s="36" t="s">
        <v>10</v>
      </c>
      <c r="P25" s="21">
        <f>SUM(P14:P23)</f>
        <v>18</v>
      </c>
      <c r="Q25" s="21"/>
      <c r="R25" s="37" t="s">
        <v>10</v>
      </c>
      <c r="S25" s="21">
        <f>SUM(S14:S23)</f>
        <v>0</v>
      </c>
    </row>
    <row r="26" spans="1:19" ht="30" customHeight="1" x14ac:dyDescent="0.35">
      <c r="K26" s="40"/>
    </row>
    <row r="27" spans="1:19" ht="15" thickBot="1" x14ac:dyDescent="0.4">
      <c r="K27" s="31"/>
    </row>
    <row r="28" spans="1:19" ht="20.149999999999999" customHeight="1" thickBot="1" x14ac:dyDescent="0.5">
      <c r="B28" s="200" t="s">
        <v>39</v>
      </c>
      <c r="C28" s="201"/>
      <c r="D28" s="201"/>
      <c r="E28" s="201"/>
      <c r="F28" s="201"/>
      <c r="G28" s="201"/>
      <c r="H28" s="201"/>
      <c r="I28" s="201"/>
      <c r="J28" s="202"/>
      <c r="L28" s="151" t="s">
        <v>58</v>
      </c>
      <c r="M28" s="152"/>
      <c r="N28" s="152"/>
      <c r="O28" s="152"/>
      <c r="P28" s="152"/>
      <c r="Q28" s="152"/>
      <c r="R28" s="152"/>
      <c r="S28" s="153"/>
    </row>
    <row r="29" spans="1:19" ht="20.149999999999999" customHeight="1" thickBot="1" x14ac:dyDescent="0.4">
      <c r="B29" s="184" t="s">
        <v>5</v>
      </c>
      <c r="C29" s="185"/>
      <c r="D29" s="186"/>
      <c r="E29" s="187" t="s">
        <v>6</v>
      </c>
      <c r="F29" s="185"/>
      <c r="G29" s="203"/>
      <c r="H29" s="197" t="s">
        <v>7</v>
      </c>
      <c r="I29" s="198"/>
      <c r="J29" s="199"/>
      <c r="L29" s="157" t="s">
        <v>5</v>
      </c>
      <c r="M29" s="155"/>
      <c r="N29" s="161"/>
      <c r="O29" s="157" t="s">
        <v>6</v>
      </c>
      <c r="P29" s="155"/>
      <c r="Q29" s="158"/>
      <c r="R29" s="159" t="s">
        <v>7</v>
      </c>
      <c r="S29" s="160"/>
    </row>
    <row r="30" spans="1:19" ht="20.149999999999999" customHeight="1" x14ac:dyDescent="0.45">
      <c r="B30" s="9" t="s">
        <v>8</v>
      </c>
      <c r="C30" s="25" t="s">
        <v>9</v>
      </c>
      <c r="D30" s="33" t="s">
        <v>15</v>
      </c>
      <c r="E30" s="9" t="s">
        <v>8</v>
      </c>
      <c r="F30" s="25" t="s">
        <v>9</v>
      </c>
      <c r="G30" s="76" t="s">
        <v>15</v>
      </c>
      <c r="H30" s="116" t="s">
        <v>8</v>
      </c>
      <c r="I30" s="117" t="s">
        <v>9</v>
      </c>
      <c r="J30" s="118" t="s">
        <v>15</v>
      </c>
      <c r="K30" s="35"/>
      <c r="L30" s="9" t="s">
        <v>8</v>
      </c>
      <c r="M30" s="25" t="s">
        <v>9</v>
      </c>
      <c r="N30" s="33" t="s">
        <v>15</v>
      </c>
      <c r="O30" s="9" t="s">
        <v>8</v>
      </c>
      <c r="P30" s="25" t="s">
        <v>9</v>
      </c>
      <c r="Q30" s="76" t="s">
        <v>15</v>
      </c>
      <c r="R30" s="8" t="s">
        <v>8</v>
      </c>
      <c r="S30" s="10" t="s">
        <v>9</v>
      </c>
    </row>
    <row r="31" spans="1:19" ht="145" x14ac:dyDescent="0.35">
      <c r="A31" s="162" t="s">
        <v>2</v>
      </c>
      <c r="B31" s="45" t="s">
        <v>26</v>
      </c>
      <c r="C31" s="46">
        <v>4</v>
      </c>
      <c r="D31" s="12" t="s">
        <v>115</v>
      </c>
      <c r="E31" s="11" t="s">
        <v>63</v>
      </c>
      <c r="F31" s="26">
        <v>3</v>
      </c>
      <c r="G31" s="12" t="s">
        <v>35</v>
      </c>
      <c r="H31" s="22"/>
      <c r="I31" s="23"/>
      <c r="J31" s="100"/>
      <c r="K31" s="38"/>
      <c r="L31" s="11"/>
      <c r="M31" s="26"/>
      <c r="N31" s="12"/>
      <c r="O31" s="45" t="s">
        <v>137</v>
      </c>
      <c r="P31" s="46">
        <v>2</v>
      </c>
      <c r="Q31" s="77"/>
      <c r="R31" s="22"/>
      <c r="S31" s="23"/>
    </row>
    <row r="32" spans="1:19" ht="101.5" x14ac:dyDescent="0.35">
      <c r="A32" s="163"/>
      <c r="B32" s="45" t="s">
        <v>21</v>
      </c>
      <c r="C32" s="46">
        <v>4</v>
      </c>
      <c r="D32" s="52" t="s">
        <v>80</v>
      </c>
      <c r="E32" s="11" t="s">
        <v>64</v>
      </c>
      <c r="F32" s="26">
        <v>4</v>
      </c>
      <c r="G32" s="12" t="s">
        <v>60</v>
      </c>
      <c r="H32" s="22"/>
      <c r="I32" s="23"/>
      <c r="J32" s="100"/>
      <c r="K32" s="39"/>
      <c r="L32" s="11"/>
      <c r="M32" s="26"/>
      <c r="N32" s="12"/>
      <c r="O32" s="11"/>
      <c r="P32" s="26"/>
      <c r="Q32" s="12"/>
      <c r="R32" s="22"/>
      <c r="S32" s="23"/>
    </row>
    <row r="33" spans="1:19" ht="47.25" customHeight="1" x14ac:dyDescent="0.35">
      <c r="A33" s="163"/>
      <c r="B33" s="45" t="s">
        <v>27</v>
      </c>
      <c r="C33" s="46">
        <v>4</v>
      </c>
      <c r="D33" s="52" t="s">
        <v>129</v>
      </c>
      <c r="E33" s="45"/>
      <c r="F33" s="46"/>
      <c r="G33" s="52"/>
      <c r="H33" s="22"/>
      <c r="I33" s="23"/>
      <c r="J33" s="115"/>
      <c r="K33" s="39"/>
      <c r="L33" s="11"/>
      <c r="M33" s="26"/>
      <c r="N33" s="12"/>
      <c r="O33" s="11"/>
      <c r="P33" s="26"/>
      <c r="Q33" s="12"/>
      <c r="R33" s="22"/>
      <c r="S33" s="23"/>
    </row>
    <row r="34" spans="1:19" ht="74.25" customHeight="1" x14ac:dyDescent="0.35">
      <c r="A34" s="163"/>
      <c r="B34" s="45" t="s">
        <v>130</v>
      </c>
      <c r="C34" s="46">
        <v>3</v>
      </c>
      <c r="D34" s="52" t="s">
        <v>87</v>
      </c>
      <c r="E34" s="45"/>
      <c r="F34" s="46"/>
      <c r="G34" s="52"/>
      <c r="H34" s="22"/>
      <c r="I34" s="23"/>
      <c r="J34" s="115"/>
      <c r="K34" s="39"/>
      <c r="L34" s="11"/>
      <c r="M34" s="26"/>
      <c r="N34" s="12"/>
      <c r="O34" s="11"/>
      <c r="P34" s="26"/>
      <c r="Q34" s="12"/>
      <c r="R34" s="22"/>
      <c r="S34" s="23"/>
    </row>
    <row r="35" spans="1:19" ht="31.5" customHeight="1" x14ac:dyDescent="0.35">
      <c r="A35" s="163"/>
      <c r="B35" s="45" t="s">
        <v>62</v>
      </c>
      <c r="C35" s="46">
        <v>3</v>
      </c>
      <c r="D35" s="52" t="s">
        <v>113</v>
      </c>
      <c r="E35" s="45"/>
      <c r="F35" s="46"/>
      <c r="G35" s="52"/>
      <c r="H35" s="22"/>
      <c r="I35" s="23"/>
      <c r="J35" s="115"/>
      <c r="K35" s="39"/>
      <c r="L35" s="11"/>
      <c r="M35" s="26"/>
      <c r="N35" s="12"/>
      <c r="O35" s="11"/>
      <c r="P35" s="26"/>
      <c r="Q35" s="12"/>
      <c r="R35" s="22"/>
      <c r="S35" s="23"/>
    </row>
    <row r="36" spans="1:19" ht="159.5" x14ac:dyDescent="0.35">
      <c r="A36" s="189"/>
      <c r="B36" s="45" t="s">
        <v>159</v>
      </c>
      <c r="C36" s="46">
        <v>4</v>
      </c>
      <c r="D36" s="52" t="s">
        <v>114</v>
      </c>
      <c r="E36" s="45"/>
      <c r="F36" s="46"/>
      <c r="G36" s="52"/>
      <c r="H36" s="22"/>
      <c r="I36" s="23"/>
      <c r="J36" s="115"/>
      <c r="K36" s="39"/>
      <c r="L36" s="11"/>
      <c r="M36" s="26"/>
      <c r="N36" s="12"/>
      <c r="O36" s="11"/>
      <c r="P36" s="26"/>
      <c r="Q36" s="12"/>
      <c r="R36" s="22"/>
      <c r="S36" s="23"/>
    </row>
    <row r="37" spans="1:19" ht="174" x14ac:dyDescent="0.35">
      <c r="A37" s="88" t="s">
        <v>52</v>
      </c>
      <c r="B37" s="15"/>
      <c r="C37" s="28"/>
      <c r="D37" s="16"/>
      <c r="E37" s="15" t="s">
        <v>90</v>
      </c>
      <c r="F37" s="28">
        <v>2</v>
      </c>
      <c r="G37" s="16"/>
      <c r="H37" s="80" t="s">
        <v>119</v>
      </c>
      <c r="I37" s="16">
        <v>5</v>
      </c>
      <c r="J37" s="16" t="s">
        <v>132</v>
      </c>
      <c r="K37" s="40"/>
      <c r="L37" s="60"/>
      <c r="M37" s="28"/>
      <c r="N37" s="16"/>
      <c r="O37" s="60"/>
      <c r="P37" s="28"/>
      <c r="Q37" s="16"/>
      <c r="R37" s="22"/>
      <c r="S37" s="23"/>
    </row>
    <row r="38" spans="1:19" ht="30" customHeight="1" x14ac:dyDescent="0.35">
      <c r="A38" s="182" t="s">
        <v>3</v>
      </c>
      <c r="B38" s="17"/>
      <c r="C38" s="29"/>
      <c r="D38" s="18"/>
      <c r="E38" s="17" t="s">
        <v>131</v>
      </c>
      <c r="F38" s="29">
        <v>3</v>
      </c>
      <c r="G38" s="18"/>
      <c r="H38" s="22"/>
      <c r="I38" s="23"/>
      <c r="J38" s="100"/>
      <c r="K38" s="40"/>
      <c r="L38" s="17" t="s">
        <v>133</v>
      </c>
      <c r="M38" s="29">
        <v>5</v>
      </c>
      <c r="N38" s="18" t="s">
        <v>125</v>
      </c>
      <c r="O38" s="17" t="s">
        <v>138</v>
      </c>
      <c r="P38" s="29">
        <v>5</v>
      </c>
      <c r="Q38" s="18" t="s">
        <v>125</v>
      </c>
      <c r="R38" s="22"/>
      <c r="S38" s="23"/>
    </row>
    <row r="39" spans="1:19" ht="30" customHeight="1" x14ac:dyDescent="0.35">
      <c r="A39" s="183"/>
      <c r="B39" s="17"/>
      <c r="C39" s="29"/>
      <c r="D39" s="18"/>
      <c r="E39" s="17" t="s">
        <v>169</v>
      </c>
      <c r="F39" s="29">
        <v>4</v>
      </c>
      <c r="G39" s="18"/>
      <c r="H39" s="22"/>
      <c r="I39" s="23"/>
      <c r="J39" s="100"/>
      <c r="K39" s="40"/>
      <c r="L39" s="17" t="s">
        <v>134</v>
      </c>
      <c r="M39" s="29">
        <v>3</v>
      </c>
      <c r="N39" s="18"/>
      <c r="O39" s="17"/>
      <c r="P39" s="29"/>
      <c r="Q39" s="18"/>
      <c r="R39" s="22"/>
      <c r="S39" s="23"/>
    </row>
    <row r="40" spans="1:19" ht="30" customHeight="1" x14ac:dyDescent="0.35">
      <c r="A40" s="104"/>
      <c r="B40" s="17"/>
      <c r="C40" s="29"/>
      <c r="D40" s="18"/>
      <c r="E40" s="17"/>
      <c r="F40" s="29"/>
      <c r="G40" s="18"/>
      <c r="H40" s="22"/>
      <c r="I40" s="23"/>
      <c r="J40" s="100"/>
      <c r="K40" s="40"/>
      <c r="L40" s="17" t="s">
        <v>135</v>
      </c>
      <c r="M40" s="29">
        <v>3</v>
      </c>
      <c r="N40" s="18"/>
      <c r="O40" s="17"/>
      <c r="P40" s="29"/>
      <c r="Q40" s="18"/>
      <c r="R40" s="22"/>
      <c r="S40" s="23"/>
    </row>
    <row r="41" spans="1:19" ht="30" customHeight="1" x14ac:dyDescent="0.35">
      <c r="A41" s="195" t="s">
        <v>51</v>
      </c>
      <c r="B41" s="19"/>
      <c r="C41" s="30"/>
      <c r="D41" s="20"/>
      <c r="E41" s="19"/>
      <c r="F41" s="30"/>
      <c r="G41" s="20"/>
      <c r="H41" s="22"/>
      <c r="I41" s="23"/>
      <c r="J41" s="100"/>
      <c r="K41" s="40"/>
      <c r="L41" s="19" t="s">
        <v>100</v>
      </c>
      <c r="M41" s="30">
        <v>2</v>
      </c>
      <c r="N41" s="20"/>
      <c r="O41" s="19" t="s">
        <v>91</v>
      </c>
      <c r="P41" s="30">
        <v>3</v>
      </c>
      <c r="Q41" s="20"/>
      <c r="R41" s="22"/>
      <c r="S41" s="23"/>
    </row>
    <row r="42" spans="1:19" ht="30" customHeight="1" x14ac:dyDescent="0.35">
      <c r="A42" s="196"/>
      <c r="B42" s="94"/>
      <c r="C42" s="95"/>
      <c r="D42" s="96"/>
      <c r="E42" s="94"/>
      <c r="F42" s="95"/>
      <c r="G42" s="96"/>
      <c r="H42" s="48"/>
      <c r="I42" s="49"/>
      <c r="J42" s="109"/>
      <c r="K42" s="40"/>
      <c r="L42" s="94" t="s">
        <v>136</v>
      </c>
      <c r="M42" s="95">
        <v>3</v>
      </c>
      <c r="N42" s="96"/>
      <c r="O42" s="94"/>
      <c r="P42" s="95"/>
      <c r="Q42" s="96"/>
      <c r="R42" s="48"/>
      <c r="S42" s="49"/>
    </row>
    <row r="43" spans="1:19" ht="30" customHeight="1" thickBot="1" x14ac:dyDescent="0.4">
      <c r="B43" s="36" t="s">
        <v>10</v>
      </c>
      <c r="C43" s="21">
        <f>SUM(C31:C42)</f>
        <v>22</v>
      </c>
      <c r="D43" s="21"/>
      <c r="E43" s="36" t="s">
        <v>10</v>
      </c>
      <c r="F43" s="21">
        <f>SUM(F31:F42)</f>
        <v>16</v>
      </c>
      <c r="G43" s="21"/>
      <c r="H43" s="37" t="s">
        <v>10</v>
      </c>
      <c r="I43" s="21">
        <f>SUM(I31:I41)</f>
        <v>5</v>
      </c>
      <c r="J43" s="21"/>
      <c r="K43" s="40"/>
      <c r="L43" s="36" t="s">
        <v>10</v>
      </c>
      <c r="M43" s="21">
        <f>SUM(M31:M42)</f>
        <v>16</v>
      </c>
      <c r="N43" s="21"/>
      <c r="O43" s="36" t="s">
        <v>10</v>
      </c>
      <c r="P43" s="21">
        <f>SUM(P31:P42)</f>
        <v>10</v>
      </c>
      <c r="Q43" s="21"/>
      <c r="R43" s="37" t="s">
        <v>10</v>
      </c>
      <c r="S43" s="21">
        <f>SUM(S31:S42)</f>
        <v>0</v>
      </c>
    </row>
    <row r="44" spans="1:19" ht="30" customHeight="1" x14ac:dyDescent="0.35">
      <c r="K44" s="40"/>
    </row>
    <row r="45" spans="1:19" ht="30" customHeight="1" x14ac:dyDescent="0.35">
      <c r="K45" s="31"/>
    </row>
  </sheetData>
  <mergeCells count="39">
    <mergeCell ref="C2:D2"/>
    <mergeCell ref="F2:G2"/>
    <mergeCell ref="N2:R2"/>
    <mergeCell ref="C3:D3"/>
    <mergeCell ref="F3:G3"/>
    <mergeCell ref="K3:L3"/>
    <mergeCell ref="C4:D4"/>
    <mergeCell ref="F4:G4"/>
    <mergeCell ref="K4:L4"/>
    <mergeCell ref="C5:D5"/>
    <mergeCell ref="F5:G5"/>
    <mergeCell ref="K5:L5"/>
    <mergeCell ref="C6:D6"/>
    <mergeCell ref="F6:G6"/>
    <mergeCell ref="C7:D7"/>
    <mergeCell ref="F7:G7"/>
    <mergeCell ref="C8:D8"/>
    <mergeCell ref="F8:G8"/>
    <mergeCell ref="B11:I11"/>
    <mergeCell ref="L11:S11"/>
    <mergeCell ref="B12:D12"/>
    <mergeCell ref="E12:G12"/>
    <mergeCell ref="H12:I12"/>
    <mergeCell ref="L12:N12"/>
    <mergeCell ref="O12:Q12"/>
    <mergeCell ref="R12:S12"/>
    <mergeCell ref="H29:J29"/>
    <mergeCell ref="B28:J28"/>
    <mergeCell ref="L28:S28"/>
    <mergeCell ref="B29:D29"/>
    <mergeCell ref="E29:G29"/>
    <mergeCell ref="L29:N29"/>
    <mergeCell ref="O29:Q29"/>
    <mergeCell ref="R29:S29"/>
    <mergeCell ref="A41:A42"/>
    <mergeCell ref="A31:A36"/>
    <mergeCell ref="A38:A39"/>
    <mergeCell ref="A14:A18"/>
    <mergeCell ref="A19:A21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82ED-8B6D-4483-9745-832285DB0C5A}">
  <dimension ref="A1:S45"/>
  <sheetViews>
    <sheetView topLeftCell="A19" zoomScale="70" zoomScaleNormal="70" zoomScaleSheetLayoutView="100" workbookViewId="0">
      <selection activeCell="B24" sqref="B24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3.453125" customWidth="1"/>
    <col min="5" max="5" width="18.453125" customWidth="1"/>
    <col min="6" max="6" width="8" customWidth="1"/>
    <col min="7" max="8" width="14.54296875" customWidth="1"/>
    <col min="9" max="9" width="9.54296875" customWidth="1"/>
    <col min="10" max="10" width="13.1796875" bestFit="1" customWidth="1"/>
    <col min="12" max="12" width="18.1796875" customWidth="1"/>
    <col min="13" max="13" width="9.54296875" customWidth="1"/>
    <col min="14" max="14" width="14.6328125" customWidth="1"/>
    <col min="15" max="15" width="18.453125" customWidth="1"/>
    <col min="16" max="16" width="9.54296875" customWidth="1"/>
    <col min="17" max="17" width="14.453125" customWidth="1"/>
    <col min="18" max="18" width="13.81640625" customWidth="1"/>
  </cols>
  <sheetData>
    <row r="1" spans="1:19" ht="15" thickBot="1" x14ac:dyDescent="0.4"/>
    <row r="2" spans="1:19" ht="45.75" customHeight="1" thickTop="1" thickBot="1" x14ac:dyDescent="0.4">
      <c r="B2" s="1" t="s">
        <v>0</v>
      </c>
      <c r="C2" s="171" t="s">
        <v>46</v>
      </c>
      <c r="D2" s="172"/>
      <c r="E2" s="66" t="s">
        <v>47</v>
      </c>
      <c r="F2" s="178" t="s">
        <v>1</v>
      </c>
      <c r="G2" s="178"/>
      <c r="I2" s="56" t="s">
        <v>38</v>
      </c>
      <c r="J2" s="56"/>
      <c r="K2" s="54"/>
      <c r="L2" s="55"/>
      <c r="M2" s="55"/>
      <c r="N2" s="177" t="s">
        <v>37</v>
      </c>
      <c r="O2" s="177"/>
      <c r="P2" s="177"/>
      <c r="Q2" s="177"/>
      <c r="R2" s="177"/>
    </row>
    <row r="3" spans="1:19" ht="20.149999999999999" customHeight="1" thickTop="1" x14ac:dyDescent="0.35">
      <c r="B3" s="3" t="s">
        <v>2</v>
      </c>
      <c r="C3" s="167">
        <v>57</v>
      </c>
      <c r="D3" s="168"/>
      <c r="E3" s="86">
        <f>SUM(C14:C18,F14:F16,M14:M17,P14:P16,C31:C33,M31)</f>
        <v>57</v>
      </c>
      <c r="F3" s="179"/>
      <c r="G3" s="180"/>
      <c r="I3" s="2" t="s">
        <v>13</v>
      </c>
      <c r="J3" s="113"/>
      <c r="K3" s="175"/>
      <c r="L3" s="176"/>
      <c r="M3" s="31"/>
    </row>
    <row r="4" spans="1:19" ht="20.149999999999999" customHeight="1" x14ac:dyDescent="0.35">
      <c r="B4" s="87" t="s">
        <v>50</v>
      </c>
      <c r="C4" s="167">
        <v>17</v>
      </c>
      <c r="D4" s="168"/>
      <c r="E4" s="86">
        <f>SUM(C19:C20,F19:F20,M19:M20,P19:P20)</f>
        <v>17</v>
      </c>
      <c r="F4" s="169"/>
      <c r="G4" s="170"/>
      <c r="I4" s="2" t="s">
        <v>11</v>
      </c>
      <c r="J4" s="113"/>
      <c r="K4" s="173" t="s">
        <v>68</v>
      </c>
      <c r="L4" s="174"/>
      <c r="M4" s="31"/>
    </row>
    <row r="5" spans="1:19" ht="20.149999999999999" customHeight="1" x14ac:dyDescent="0.35">
      <c r="B5" s="5" t="s">
        <v>52</v>
      </c>
      <c r="C5" s="167">
        <v>10</v>
      </c>
      <c r="D5" s="168"/>
      <c r="E5" s="69">
        <f>SUM(F21,F34,I34)</f>
        <v>10</v>
      </c>
      <c r="F5" s="169"/>
      <c r="G5" s="170"/>
      <c r="I5" s="2" t="s">
        <v>12</v>
      </c>
      <c r="J5" s="113"/>
      <c r="K5" s="175">
        <v>2021</v>
      </c>
      <c r="L5" s="176"/>
      <c r="M5" s="31"/>
    </row>
    <row r="6" spans="1:19" ht="20.149999999999999" customHeight="1" x14ac:dyDescent="0.35">
      <c r="B6" s="6" t="s">
        <v>3</v>
      </c>
      <c r="C6" s="167">
        <v>13</v>
      </c>
      <c r="D6" s="168"/>
      <c r="E6" s="69">
        <f>SUM(M35,P35:P36)</f>
        <v>13</v>
      </c>
      <c r="F6" s="169"/>
      <c r="G6" s="170"/>
    </row>
    <row r="7" spans="1:19" ht="20.149999999999999" customHeight="1" x14ac:dyDescent="0.35">
      <c r="B7" s="7" t="s">
        <v>51</v>
      </c>
      <c r="C7" s="167">
        <v>12</v>
      </c>
      <c r="D7" s="168"/>
      <c r="E7" s="69">
        <f>SUM(F37,M37:M39)</f>
        <v>12</v>
      </c>
      <c r="F7" s="169"/>
      <c r="G7" s="170"/>
    </row>
    <row r="8" spans="1:19" ht="20.149999999999999" customHeight="1" x14ac:dyDescent="0.35">
      <c r="B8" s="119" t="s">
        <v>139</v>
      </c>
      <c r="C8" s="167">
        <v>31</v>
      </c>
      <c r="D8" s="168"/>
      <c r="E8" s="69">
        <f>SUM(F23,M23,P23,C40:C41,P40:P41,F40:F42)</f>
        <v>31</v>
      </c>
      <c r="F8" s="101"/>
      <c r="G8" s="102"/>
      <c r="I8" s="44" t="s">
        <v>66</v>
      </c>
      <c r="J8" s="44"/>
    </row>
    <row r="9" spans="1:19" ht="20.149999999999999" customHeight="1" x14ac:dyDescent="0.35">
      <c r="B9" s="1" t="s">
        <v>4</v>
      </c>
      <c r="C9" s="171">
        <f>SUM(C3:D8)</f>
        <v>140</v>
      </c>
      <c r="D9" s="172"/>
      <c r="E9" s="70">
        <f>SUM(C25,F25,I25,M25,P25,S25,C43,F43,I43,M43,P43,S43)</f>
        <v>140</v>
      </c>
      <c r="F9" s="169"/>
      <c r="G9" s="170"/>
      <c r="I9" s="53" t="s">
        <v>173</v>
      </c>
      <c r="J9" s="53"/>
    </row>
    <row r="10" spans="1:19" ht="20.149999999999999" customHeight="1" thickBot="1" x14ac:dyDescent="0.4">
      <c r="I10" s="57" t="s">
        <v>172</v>
      </c>
      <c r="J10" s="57"/>
    </row>
    <row r="11" spans="1:19" ht="20.149999999999999" customHeight="1" thickBot="1" x14ac:dyDescent="0.5">
      <c r="B11" s="151" t="s">
        <v>14</v>
      </c>
      <c r="C11" s="152"/>
      <c r="D11" s="152"/>
      <c r="E11" s="152"/>
      <c r="F11" s="152"/>
      <c r="G11" s="152"/>
      <c r="H11" s="152"/>
      <c r="I11" s="153"/>
      <c r="J11" s="114"/>
      <c r="L11" s="151" t="s">
        <v>36</v>
      </c>
      <c r="M11" s="152"/>
      <c r="N11" s="152"/>
      <c r="O11" s="152"/>
      <c r="P11" s="152"/>
      <c r="Q11" s="152"/>
      <c r="R11" s="152"/>
      <c r="S11" s="153"/>
    </row>
    <row r="12" spans="1:19" ht="15.5" x14ac:dyDescent="0.35">
      <c r="B12" s="157" t="s">
        <v>5</v>
      </c>
      <c r="C12" s="155"/>
      <c r="D12" s="161"/>
      <c r="E12" s="157" t="s">
        <v>6</v>
      </c>
      <c r="F12" s="155"/>
      <c r="G12" s="158"/>
      <c r="H12" s="159" t="s">
        <v>7</v>
      </c>
      <c r="I12" s="160"/>
      <c r="J12" s="38"/>
      <c r="L12" s="157" t="s">
        <v>5</v>
      </c>
      <c r="M12" s="155"/>
      <c r="N12" s="161"/>
      <c r="O12" s="157" t="s">
        <v>6</v>
      </c>
      <c r="P12" s="155"/>
      <c r="Q12" s="158"/>
      <c r="R12" s="159" t="s">
        <v>7</v>
      </c>
      <c r="S12" s="160"/>
    </row>
    <row r="13" spans="1:19" ht="20.149999999999999" customHeight="1" x14ac:dyDescent="0.45">
      <c r="B13" s="32" t="s">
        <v>8</v>
      </c>
      <c r="C13" s="64" t="s">
        <v>9</v>
      </c>
      <c r="D13" s="33" t="s">
        <v>15</v>
      </c>
      <c r="E13" s="32" t="s">
        <v>8</v>
      </c>
      <c r="F13" s="34" t="s">
        <v>9</v>
      </c>
      <c r="G13" s="76" t="s">
        <v>15</v>
      </c>
      <c r="H13" s="8" t="s">
        <v>8</v>
      </c>
      <c r="I13" s="10" t="s">
        <v>9</v>
      </c>
      <c r="J13" s="39"/>
      <c r="K13" s="35"/>
      <c r="L13" s="9" t="s">
        <v>8</v>
      </c>
      <c r="M13" s="34" t="s">
        <v>9</v>
      </c>
      <c r="N13" s="33" t="s">
        <v>15</v>
      </c>
      <c r="O13" s="9" t="s">
        <v>8</v>
      </c>
      <c r="P13" s="25" t="s">
        <v>9</v>
      </c>
      <c r="Q13" s="76" t="s">
        <v>15</v>
      </c>
      <c r="R13" s="8" t="s">
        <v>8</v>
      </c>
      <c r="S13" s="10" t="s">
        <v>9</v>
      </c>
    </row>
    <row r="14" spans="1:19" ht="116" x14ac:dyDescent="0.35">
      <c r="A14" s="162" t="s">
        <v>2</v>
      </c>
      <c r="B14" s="11" t="s">
        <v>16</v>
      </c>
      <c r="C14" s="26">
        <v>3</v>
      </c>
      <c r="D14" s="12"/>
      <c r="E14" s="11" t="s">
        <v>19</v>
      </c>
      <c r="F14" s="26">
        <v>3</v>
      </c>
      <c r="G14" s="77"/>
      <c r="H14" s="22"/>
      <c r="I14" s="23"/>
      <c r="J14" s="40"/>
      <c r="K14" s="38"/>
      <c r="L14" s="11" t="s">
        <v>55</v>
      </c>
      <c r="M14" s="26">
        <v>3</v>
      </c>
      <c r="N14" s="12"/>
      <c r="O14" s="11" t="s">
        <v>24</v>
      </c>
      <c r="P14" s="26">
        <v>3</v>
      </c>
      <c r="Q14" s="77" t="s">
        <v>81</v>
      </c>
      <c r="R14" s="22"/>
      <c r="S14" s="23"/>
    </row>
    <row r="15" spans="1:19" ht="145" x14ac:dyDescent="0.35">
      <c r="A15" s="163"/>
      <c r="B15" s="11" t="s">
        <v>17</v>
      </c>
      <c r="C15" s="26">
        <v>3</v>
      </c>
      <c r="D15" s="12"/>
      <c r="E15" s="45" t="s">
        <v>30</v>
      </c>
      <c r="F15" s="46">
        <v>4</v>
      </c>
      <c r="G15" s="52"/>
      <c r="H15" s="22"/>
      <c r="I15" s="23"/>
      <c r="J15" s="40"/>
      <c r="K15" s="39"/>
      <c r="L15" s="11" t="s">
        <v>26</v>
      </c>
      <c r="M15" s="26">
        <v>4</v>
      </c>
      <c r="N15" s="12" t="s">
        <v>115</v>
      </c>
      <c r="O15" s="11" t="s">
        <v>54</v>
      </c>
      <c r="P15" s="26">
        <v>3</v>
      </c>
      <c r="Q15" s="12" t="s">
        <v>141</v>
      </c>
      <c r="R15" s="22"/>
      <c r="S15" s="23"/>
    </row>
    <row r="16" spans="1:19" ht="29" x14ac:dyDescent="0.35">
      <c r="A16" s="163"/>
      <c r="B16" s="11" t="s">
        <v>18</v>
      </c>
      <c r="C16" s="26">
        <v>2</v>
      </c>
      <c r="D16" s="12"/>
      <c r="E16" s="11" t="s">
        <v>20</v>
      </c>
      <c r="F16" s="26">
        <v>2</v>
      </c>
      <c r="G16" s="12"/>
      <c r="H16" s="22"/>
      <c r="I16" s="23"/>
      <c r="J16" s="40"/>
      <c r="K16" s="39"/>
      <c r="L16" s="11" t="s">
        <v>23</v>
      </c>
      <c r="M16" s="26">
        <v>2</v>
      </c>
      <c r="N16" s="12" t="s">
        <v>34</v>
      </c>
      <c r="O16" s="11" t="s">
        <v>25</v>
      </c>
      <c r="P16" s="26">
        <v>2</v>
      </c>
      <c r="Q16" s="12" t="s">
        <v>82</v>
      </c>
      <c r="R16" s="22"/>
      <c r="S16" s="23"/>
    </row>
    <row r="17" spans="1:19" ht="43.5" x14ac:dyDescent="0.35">
      <c r="A17" s="163"/>
      <c r="B17" s="45" t="s">
        <v>29</v>
      </c>
      <c r="C17" s="46">
        <v>4</v>
      </c>
      <c r="D17" s="12"/>
      <c r="E17" s="11"/>
      <c r="F17" s="26"/>
      <c r="G17" s="12"/>
      <c r="H17" s="22"/>
      <c r="I17" s="23"/>
      <c r="J17" s="40"/>
      <c r="K17" s="39"/>
      <c r="L17" s="45" t="s">
        <v>53</v>
      </c>
      <c r="M17" s="46">
        <v>3</v>
      </c>
      <c r="N17" s="12"/>
      <c r="O17" s="11"/>
      <c r="P17" s="26"/>
      <c r="Q17" s="12"/>
      <c r="R17" s="22"/>
      <c r="S17" s="23"/>
    </row>
    <row r="18" spans="1:19" ht="43.5" x14ac:dyDescent="0.35">
      <c r="A18" s="163"/>
      <c r="B18" s="45" t="s">
        <v>102</v>
      </c>
      <c r="C18" s="46">
        <v>3</v>
      </c>
      <c r="D18" s="12"/>
      <c r="E18" s="11"/>
      <c r="F18" s="26"/>
      <c r="G18" s="12"/>
      <c r="H18" s="22"/>
      <c r="I18" s="23"/>
      <c r="J18" s="40"/>
      <c r="K18" s="40"/>
      <c r="L18" s="45"/>
      <c r="M18" s="46"/>
      <c r="N18" s="52"/>
      <c r="O18" s="45"/>
      <c r="P18" s="46"/>
      <c r="Q18" s="12"/>
      <c r="R18" s="22"/>
      <c r="S18" s="23"/>
    </row>
    <row r="19" spans="1:19" ht="58" x14ac:dyDescent="0.35">
      <c r="A19" s="146" t="s">
        <v>50</v>
      </c>
      <c r="B19" s="59" t="s">
        <v>176</v>
      </c>
      <c r="C19" s="27">
        <v>2</v>
      </c>
      <c r="D19" s="14"/>
      <c r="E19" s="13" t="s">
        <v>175</v>
      </c>
      <c r="F19" s="27">
        <v>2</v>
      </c>
      <c r="G19" s="14"/>
      <c r="H19" s="22"/>
      <c r="I19" s="23"/>
      <c r="J19" s="40"/>
      <c r="K19" s="40"/>
      <c r="L19" s="89" t="s">
        <v>181</v>
      </c>
      <c r="M19" s="27">
        <v>3</v>
      </c>
      <c r="N19" s="14"/>
      <c r="O19" s="89" t="s">
        <v>178</v>
      </c>
      <c r="P19" s="27">
        <v>2</v>
      </c>
      <c r="Q19" s="14"/>
      <c r="R19" s="22"/>
      <c r="S19" s="23"/>
    </row>
    <row r="20" spans="1:19" ht="58" x14ac:dyDescent="0.35">
      <c r="A20" s="147"/>
      <c r="B20" s="59" t="s">
        <v>179</v>
      </c>
      <c r="C20" s="27">
        <v>3</v>
      </c>
      <c r="D20" s="14"/>
      <c r="E20" s="13" t="s">
        <v>177</v>
      </c>
      <c r="F20" s="27">
        <v>2</v>
      </c>
      <c r="G20" s="14"/>
      <c r="H20" s="22"/>
      <c r="I20" s="23"/>
      <c r="J20" s="40"/>
      <c r="K20" s="40"/>
      <c r="L20" s="13"/>
      <c r="M20" s="97"/>
      <c r="N20" s="91"/>
      <c r="O20" s="13" t="s">
        <v>180</v>
      </c>
      <c r="P20" s="97">
        <v>3</v>
      </c>
      <c r="Q20" s="14"/>
      <c r="R20" s="22"/>
      <c r="S20" s="23"/>
    </row>
    <row r="21" spans="1:19" ht="43.5" x14ac:dyDescent="0.35">
      <c r="A21" s="92" t="s">
        <v>52</v>
      </c>
      <c r="B21" s="15"/>
      <c r="C21" s="28"/>
      <c r="D21" s="16"/>
      <c r="E21" s="15" t="s">
        <v>112</v>
      </c>
      <c r="F21" s="28">
        <v>3</v>
      </c>
      <c r="G21" s="16" t="s">
        <v>84</v>
      </c>
      <c r="H21" s="22"/>
      <c r="I21" s="23"/>
      <c r="J21" s="40"/>
      <c r="K21" s="40"/>
      <c r="L21" s="15"/>
      <c r="M21" s="28"/>
      <c r="N21" s="16"/>
      <c r="O21" s="15"/>
      <c r="P21" s="28"/>
      <c r="Q21" s="16"/>
      <c r="R21" s="22"/>
      <c r="S21" s="23"/>
    </row>
    <row r="22" spans="1:19" x14ac:dyDescent="0.35">
      <c r="A22" s="93" t="s">
        <v>51</v>
      </c>
      <c r="B22" s="94"/>
      <c r="C22" s="95"/>
      <c r="D22" s="96"/>
      <c r="E22" s="94"/>
      <c r="F22" s="95"/>
      <c r="G22" s="96"/>
      <c r="H22" s="48"/>
      <c r="I22" s="49"/>
      <c r="J22" s="40"/>
      <c r="K22" s="40"/>
      <c r="L22" s="94"/>
      <c r="M22" s="95"/>
      <c r="N22" s="96"/>
      <c r="O22" s="94"/>
      <c r="P22" s="95"/>
      <c r="Q22" s="96"/>
      <c r="R22" s="48"/>
      <c r="S22" s="49"/>
    </row>
    <row r="23" spans="1:19" ht="29" x14ac:dyDescent="0.35">
      <c r="A23" s="120" t="s">
        <v>146</v>
      </c>
      <c r="B23" s="121"/>
      <c r="C23" s="122"/>
      <c r="D23" s="123"/>
      <c r="E23" s="121" t="s">
        <v>70</v>
      </c>
      <c r="F23" s="122">
        <v>3</v>
      </c>
      <c r="G23" s="123"/>
      <c r="H23" s="48"/>
      <c r="I23" s="49"/>
      <c r="J23" s="40"/>
      <c r="K23" s="40"/>
      <c r="L23" s="121" t="s">
        <v>71</v>
      </c>
      <c r="M23" s="122">
        <v>3</v>
      </c>
      <c r="N23" s="123"/>
      <c r="O23" s="121" t="s">
        <v>72</v>
      </c>
      <c r="P23" s="122">
        <v>3</v>
      </c>
      <c r="Q23" s="123" t="s">
        <v>73</v>
      </c>
      <c r="R23" s="48"/>
      <c r="S23" s="49"/>
    </row>
    <row r="24" spans="1:19" ht="44" customHeight="1" x14ac:dyDescent="0.35">
      <c r="A24" s="106"/>
      <c r="B24" s="107" t="s">
        <v>185</v>
      </c>
      <c r="C24" s="108">
        <v>0</v>
      </c>
      <c r="D24" s="109" t="s">
        <v>140</v>
      </c>
      <c r="E24" s="107"/>
      <c r="F24" s="108"/>
      <c r="G24" s="109"/>
      <c r="H24" s="48"/>
      <c r="I24" s="49"/>
      <c r="J24" s="40"/>
      <c r="K24" s="40"/>
      <c r="L24" s="107"/>
      <c r="M24" s="108"/>
      <c r="N24" s="109"/>
      <c r="O24" s="107"/>
      <c r="P24" s="108"/>
      <c r="Q24" s="109"/>
      <c r="R24" s="48"/>
      <c r="S24" s="49"/>
    </row>
    <row r="25" spans="1:19" ht="30" customHeight="1" thickBot="1" x14ac:dyDescent="0.4">
      <c r="B25" s="36" t="s">
        <v>10</v>
      </c>
      <c r="C25" s="21">
        <f>SUM(C14:C24)</f>
        <v>20</v>
      </c>
      <c r="D25" s="21"/>
      <c r="E25" s="36" t="s">
        <v>10</v>
      </c>
      <c r="F25" s="21">
        <f>SUM(F14:F24)</f>
        <v>19</v>
      </c>
      <c r="G25" s="21"/>
      <c r="H25" s="37" t="s">
        <v>10</v>
      </c>
      <c r="I25" s="21">
        <f>SUM(I14:I24)</f>
        <v>0</v>
      </c>
      <c r="J25" s="31"/>
      <c r="K25" s="40"/>
      <c r="L25" s="36" t="s">
        <v>10</v>
      </c>
      <c r="M25" s="21">
        <f>SUM(M14:M24)</f>
        <v>18</v>
      </c>
      <c r="N25" s="21"/>
      <c r="O25" s="36" t="s">
        <v>10</v>
      </c>
      <c r="P25" s="21">
        <f>SUM(P14:P24)</f>
        <v>16</v>
      </c>
      <c r="Q25" s="21"/>
      <c r="R25" s="37" t="s">
        <v>10</v>
      </c>
      <c r="S25" s="21">
        <f>SUM(S14:S24)</f>
        <v>0</v>
      </c>
    </row>
    <row r="26" spans="1:19" ht="30" customHeight="1" x14ac:dyDescent="0.35">
      <c r="K26" s="40"/>
    </row>
    <row r="27" spans="1:19" ht="15" thickBot="1" x14ac:dyDescent="0.4">
      <c r="K27" s="31"/>
    </row>
    <row r="28" spans="1:19" ht="20.149999999999999" customHeight="1" thickBot="1" x14ac:dyDescent="0.5">
      <c r="B28" s="192" t="s">
        <v>39</v>
      </c>
      <c r="C28" s="193"/>
      <c r="D28" s="193"/>
      <c r="E28" s="193"/>
      <c r="F28" s="193"/>
      <c r="G28" s="193"/>
      <c r="H28" s="193"/>
      <c r="I28" s="193"/>
      <c r="J28" s="194"/>
      <c r="L28" s="151" t="s">
        <v>58</v>
      </c>
      <c r="M28" s="152"/>
      <c r="N28" s="152"/>
      <c r="O28" s="152"/>
      <c r="P28" s="152"/>
      <c r="Q28" s="152"/>
      <c r="R28" s="152"/>
      <c r="S28" s="153"/>
    </row>
    <row r="29" spans="1:19" ht="20.149999999999999" customHeight="1" thickBot="1" x14ac:dyDescent="0.4">
      <c r="B29" s="154" t="s">
        <v>5</v>
      </c>
      <c r="C29" s="155"/>
      <c r="D29" s="156"/>
      <c r="E29" s="157" t="s">
        <v>6</v>
      </c>
      <c r="F29" s="155"/>
      <c r="G29" s="158"/>
      <c r="H29" s="204" t="s">
        <v>7</v>
      </c>
      <c r="I29" s="205"/>
      <c r="J29" s="206"/>
      <c r="L29" s="157" t="s">
        <v>5</v>
      </c>
      <c r="M29" s="155"/>
      <c r="N29" s="161"/>
      <c r="O29" s="157" t="s">
        <v>6</v>
      </c>
      <c r="P29" s="155"/>
      <c r="Q29" s="158"/>
      <c r="R29" s="159" t="s">
        <v>7</v>
      </c>
      <c r="S29" s="160"/>
    </row>
    <row r="30" spans="1:19" ht="20.149999999999999" customHeight="1" x14ac:dyDescent="0.45">
      <c r="B30" s="9" t="s">
        <v>8</v>
      </c>
      <c r="C30" s="25" t="s">
        <v>9</v>
      </c>
      <c r="D30" s="33" t="s">
        <v>15</v>
      </c>
      <c r="E30" s="9" t="s">
        <v>8</v>
      </c>
      <c r="F30" s="25" t="s">
        <v>9</v>
      </c>
      <c r="G30" s="76" t="s">
        <v>15</v>
      </c>
      <c r="H30" s="116" t="s">
        <v>8</v>
      </c>
      <c r="I30" s="117" t="s">
        <v>9</v>
      </c>
      <c r="J30" s="118" t="s">
        <v>15</v>
      </c>
      <c r="K30" s="35"/>
      <c r="L30" s="9" t="s">
        <v>8</v>
      </c>
      <c r="M30" s="25" t="s">
        <v>9</v>
      </c>
      <c r="N30" s="33" t="s">
        <v>15</v>
      </c>
      <c r="O30" s="9" t="s">
        <v>8</v>
      </c>
      <c r="P30" s="25" t="s">
        <v>9</v>
      </c>
      <c r="Q30" s="76" t="s">
        <v>15</v>
      </c>
      <c r="R30" s="8" t="s">
        <v>8</v>
      </c>
      <c r="S30" s="10" t="s">
        <v>9</v>
      </c>
    </row>
    <row r="31" spans="1:19" ht="101.5" x14ac:dyDescent="0.35">
      <c r="A31" s="162" t="s">
        <v>2</v>
      </c>
      <c r="B31" s="11" t="s">
        <v>21</v>
      </c>
      <c r="C31" s="26">
        <v>4</v>
      </c>
      <c r="D31" s="12" t="s">
        <v>80</v>
      </c>
      <c r="E31" s="11"/>
      <c r="F31" s="26"/>
      <c r="G31" s="12"/>
      <c r="H31" s="22"/>
      <c r="I31" s="23"/>
      <c r="J31" s="100"/>
      <c r="K31" s="38"/>
      <c r="L31" s="11" t="s">
        <v>145</v>
      </c>
      <c r="M31" s="26">
        <v>2</v>
      </c>
      <c r="N31" s="12" t="s">
        <v>89</v>
      </c>
      <c r="O31" s="45"/>
      <c r="P31" s="46"/>
      <c r="Q31" s="77"/>
      <c r="R31" s="22"/>
      <c r="S31" s="23"/>
    </row>
    <row r="32" spans="1:19" ht="29" x14ac:dyDescent="0.35">
      <c r="A32" s="163"/>
      <c r="B32" s="45" t="s">
        <v>27</v>
      </c>
      <c r="C32" s="46">
        <v>4</v>
      </c>
      <c r="D32" s="52" t="s">
        <v>86</v>
      </c>
      <c r="E32" s="45"/>
      <c r="F32" s="46"/>
      <c r="G32" s="52"/>
      <c r="H32" s="22"/>
      <c r="I32" s="23"/>
      <c r="J32" s="115"/>
      <c r="K32" s="39"/>
      <c r="L32" s="11"/>
      <c r="M32" s="26"/>
      <c r="N32" s="12"/>
      <c r="O32" s="11"/>
      <c r="P32" s="26"/>
      <c r="Q32" s="12"/>
      <c r="R32" s="22"/>
      <c r="S32" s="23"/>
    </row>
    <row r="33" spans="1:19" ht="59.5" customHeight="1" x14ac:dyDescent="0.35">
      <c r="A33" s="163"/>
      <c r="B33" s="45" t="s">
        <v>142</v>
      </c>
      <c r="C33" s="46">
        <v>3</v>
      </c>
      <c r="D33" s="52" t="s">
        <v>87</v>
      </c>
      <c r="E33" s="45"/>
      <c r="F33" s="46"/>
      <c r="G33" s="52"/>
      <c r="H33" s="22"/>
      <c r="I33" s="23"/>
      <c r="J33" s="115"/>
      <c r="K33" s="39"/>
      <c r="L33" s="11"/>
      <c r="M33" s="26"/>
      <c r="N33" s="12"/>
      <c r="O33" s="11"/>
      <c r="P33" s="26"/>
      <c r="Q33" s="12"/>
      <c r="R33" s="22"/>
      <c r="S33" s="23"/>
    </row>
    <row r="34" spans="1:19" ht="174" x14ac:dyDescent="0.35">
      <c r="A34" s="88" t="s">
        <v>52</v>
      </c>
      <c r="B34" s="15"/>
      <c r="C34" s="28"/>
      <c r="D34" s="16"/>
      <c r="E34" s="15" t="s">
        <v>90</v>
      </c>
      <c r="F34" s="28">
        <v>2</v>
      </c>
      <c r="G34" s="16"/>
      <c r="H34" s="80" t="s">
        <v>144</v>
      </c>
      <c r="I34" s="16">
        <v>5</v>
      </c>
      <c r="J34" s="16" t="s">
        <v>132</v>
      </c>
      <c r="K34" s="40"/>
      <c r="L34" s="60"/>
      <c r="M34" s="28"/>
      <c r="N34" s="16"/>
      <c r="O34" s="60"/>
      <c r="P34" s="28"/>
      <c r="Q34" s="16"/>
      <c r="R34" s="22"/>
      <c r="S34" s="23"/>
    </row>
    <row r="35" spans="1:19" ht="29" x14ac:dyDescent="0.35">
      <c r="A35" s="182" t="s">
        <v>3</v>
      </c>
      <c r="B35" s="17"/>
      <c r="C35" s="29"/>
      <c r="D35" s="18"/>
      <c r="E35" s="17"/>
      <c r="F35" s="29"/>
      <c r="G35" s="18"/>
      <c r="H35" s="22"/>
      <c r="I35" s="23"/>
      <c r="J35" s="100"/>
      <c r="K35" s="40"/>
      <c r="L35" s="17" t="s">
        <v>138</v>
      </c>
      <c r="M35" s="29">
        <v>5</v>
      </c>
      <c r="N35" s="18" t="s">
        <v>125</v>
      </c>
      <c r="O35" s="17" t="s">
        <v>138</v>
      </c>
      <c r="P35" s="29">
        <v>5</v>
      </c>
      <c r="Q35" s="18" t="s">
        <v>149</v>
      </c>
      <c r="R35" s="22"/>
      <c r="S35" s="23"/>
    </row>
    <row r="36" spans="1:19" ht="58" x14ac:dyDescent="0.35">
      <c r="A36" s="183"/>
      <c r="B36" s="17"/>
      <c r="C36" s="29"/>
      <c r="D36" s="18"/>
      <c r="E36" s="17"/>
      <c r="F36" s="29"/>
      <c r="G36" s="18"/>
      <c r="H36" s="22"/>
      <c r="I36" s="23"/>
      <c r="J36" s="100"/>
      <c r="K36" s="40"/>
      <c r="L36" s="17"/>
      <c r="M36" s="29"/>
      <c r="N36" s="18"/>
      <c r="O36" s="17" t="s">
        <v>131</v>
      </c>
      <c r="P36" s="29">
        <v>3</v>
      </c>
      <c r="Q36" s="18" t="s">
        <v>150</v>
      </c>
      <c r="R36" s="22"/>
      <c r="S36" s="23"/>
    </row>
    <row r="37" spans="1:19" ht="43.5" x14ac:dyDescent="0.35">
      <c r="A37" s="195" t="s">
        <v>51</v>
      </c>
      <c r="B37" s="19"/>
      <c r="C37" s="30"/>
      <c r="D37" s="20"/>
      <c r="E37" s="19" t="s">
        <v>100</v>
      </c>
      <c r="F37" s="30">
        <v>3</v>
      </c>
      <c r="G37" s="20"/>
      <c r="H37" s="22"/>
      <c r="I37" s="23"/>
      <c r="J37" s="100"/>
      <c r="K37" s="40"/>
      <c r="L37" s="19" t="s">
        <v>136</v>
      </c>
      <c r="M37" s="30">
        <v>3</v>
      </c>
      <c r="N37" s="20"/>
      <c r="O37" s="19"/>
      <c r="P37" s="30"/>
      <c r="Q37" s="20"/>
      <c r="R37" s="22"/>
      <c r="S37" s="23"/>
    </row>
    <row r="38" spans="1:19" ht="43.5" x14ac:dyDescent="0.35">
      <c r="A38" s="196"/>
      <c r="B38" s="94"/>
      <c r="C38" s="95"/>
      <c r="D38" s="96"/>
      <c r="E38" s="94"/>
      <c r="F38" s="95"/>
      <c r="G38" s="96"/>
      <c r="H38" s="48"/>
      <c r="I38" s="49"/>
      <c r="J38" s="109"/>
      <c r="K38" s="40"/>
      <c r="L38" s="94" t="s">
        <v>91</v>
      </c>
      <c r="M38" s="95">
        <v>3</v>
      </c>
      <c r="N38" s="96"/>
      <c r="O38" s="94"/>
      <c r="P38" s="95"/>
      <c r="Q38" s="96"/>
      <c r="R38" s="48"/>
      <c r="S38" s="49"/>
    </row>
    <row r="39" spans="1:19" ht="43.5" x14ac:dyDescent="0.35">
      <c r="A39" s="196"/>
      <c r="B39" s="94"/>
      <c r="C39" s="95"/>
      <c r="D39" s="96"/>
      <c r="E39" s="94"/>
      <c r="F39" s="95"/>
      <c r="G39" s="96"/>
      <c r="H39" s="48"/>
      <c r="I39" s="49"/>
      <c r="J39" s="109"/>
      <c r="K39" s="40"/>
      <c r="L39" s="94" t="s">
        <v>92</v>
      </c>
      <c r="M39" s="95">
        <v>3</v>
      </c>
      <c r="N39" s="96"/>
      <c r="O39" s="94"/>
      <c r="P39" s="95"/>
      <c r="Q39" s="96"/>
      <c r="R39" s="48"/>
      <c r="S39" s="49"/>
    </row>
    <row r="40" spans="1:19" ht="58" x14ac:dyDescent="0.35">
      <c r="A40" s="207" t="s">
        <v>146</v>
      </c>
      <c r="B40" s="121" t="s">
        <v>69</v>
      </c>
      <c r="C40" s="122">
        <v>4</v>
      </c>
      <c r="D40" s="123"/>
      <c r="E40" s="121" t="s">
        <v>75</v>
      </c>
      <c r="F40" s="122">
        <v>4</v>
      </c>
      <c r="G40" s="123"/>
      <c r="H40" s="48"/>
      <c r="I40" s="49"/>
      <c r="J40" s="109"/>
      <c r="K40" s="40"/>
      <c r="L40" s="121"/>
      <c r="M40" s="122"/>
      <c r="N40" s="123"/>
      <c r="O40" s="121" t="s">
        <v>147</v>
      </c>
      <c r="P40" s="122">
        <v>2</v>
      </c>
      <c r="Q40" s="123" t="s">
        <v>171</v>
      </c>
      <c r="R40" s="48"/>
      <c r="S40" s="49"/>
    </row>
    <row r="41" spans="1:19" ht="58" x14ac:dyDescent="0.35">
      <c r="A41" s="207"/>
      <c r="B41" s="121" t="s">
        <v>74</v>
      </c>
      <c r="C41" s="122">
        <v>3</v>
      </c>
      <c r="D41" s="123"/>
      <c r="E41" s="121" t="s">
        <v>76</v>
      </c>
      <c r="F41" s="122">
        <v>4</v>
      </c>
      <c r="G41" s="123"/>
      <c r="H41" s="48"/>
      <c r="I41" s="49"/>
      <c r="J41" s="109"/>
      <c r="K41" s="40"/>
      <c r="L41" s="121"/>
      <c r="M41" s="122"/>
      <c r="N41" s="123"/>
      <c r="O41" s="121" t="s">
        <v>148</v>
      </c>
      <c r="P41" s="122">
        <v>2</v>
      </c>
      <c r="Q41" s="123" t="s">
        <v>171</v>
      </c>
      <c r="R41" s="48"/>
      <c r="S41" s="49"/>
    </row>
    <row r="42" spans="1:19" ht="29" x14ac:dyDescent="0.35">
      <c r="A42" s="207"/>
      <c r="B42" s="121"/>
      <c r="C42" s="122"/>
      <c r="D42" s="123"/>
      <c r="E42" s="121" t="s">
        <v>77</v>
      </c>
      <c r="F42" s="122">
        <v>3</v>
      </c>
      <c r="G42" s="123" t="s">
        <v>143</v>
      </c>
      <c r="H42" s="48"/>
      <c r="I42" s="49"/>
      <c r="J42" s="109"/>
      <c r="K42" s="40"/>
      <c r="L42" s="121"/>
      <c r="M42" s="122"/>
      <c r="N42" s="123"/>
      <c r="O42" s="121"/>
      <c r="P42" s="122"/>
      <c r="Q42" s="123"/>
      <c r="R42" s="48"/>
      <c r="S42" s="49"/>
    </row>
    <row r="43" spans="1:19" ht="30" customHeight="1" thickBot="1" x14ac:dyDescent="0.4">
      <c r="B43" s="36" t="s">
        <v>10</v>
      </c>
      <c r="C43" s="21">
        <f>SUM(C31:C42)</f>
        <v>18</v>
      </c>
      <c r="D43" s="21"/>
      <c r="E43" s="36" t="s">
        <v>10</v>
      </c>
      <c r="F43" s="21">
        <f>SUM(F31:F42)</f>
        <v>16</v>
      </c>
      <c r="G43" s="21"/>
      <c r="H43" s="37" t="s">
        <v>10</v>
      </c>
      <c r="I43" s="21">
        <f>SUM(I31:I42)</f>
        <v>5</v>
      </c>
      <c r="J43" s="21"/>
      <c r="K43" s="40"/>
      <c r="L43" s="36" t="s">
        <v>10</v>
      </c>
      <c r="M43" s="21">
        <f>SUM(M31:M42)</f>
        <v>16</v>
      </c>
      <c r="N43" s="21"/>
      <c r="O43" s="36" t="s">
        <v>10</v>
      </c>
      <c r="P43" s="21">
        <f>SUM(P31:P42)</f>
        <v>12</v>
      </c>
      <c r="Q43" s="21"/>
      <c r="R43" s="37" t="s">
        <v>10</v>
      </c>
      <c r="S43" s="21">
        <f>SUM(S31:S41)</f>
        <v>0</v>
      </c>
    </row>
    <row r="44" spans="1:19" ht="30" customHeight="1" x14ac:dyDescent="0.35">
      <c r="K44" s="40"/>
    </row>
    <row r="45" spans="1:19" ht="30" customHeight="1" x14ac:dyDescent="0.35">
      <c r="K45" s="31"/>
    </row>
  </sheetData>
  <mergeCells count="41">
    <mergeCell ref="C2:D2"/>
    <mergeCell ref="F2:G2"/>
    <mergeCell ref="N2:R2"/>
    <mergeCell ref="C3:D3"/>
    <mergeCell ref="F3:G3"/>
    <mergeCell ref="K3:L3"/>
    <mergeCell ref="C4:D4"/>
    <mergeCell ref="F4:G4"/>
    <mergeCell ref="K4:L4"/>
    <mergeCell ref="C5:D5"/>
    <mergeCell ref="F5:G5"/>
    <mergeCell ref="K5:L5"/>
    <mergeCell ref="C6:D6"/>
    <mergeCell ref="F6:G6"/>
    <mergeCell ref="C7:D7"/>
    <mergeCell ref="F7:G7"/>
    <mergeCell ref="C9:D9"/>
    <mergeCell ref="F9:G9"/>
    <mergeCell ref="C8:D8"/>
    <mergeCell ref="B11:I11"/>
    <mergeCell ref="L11:S11"/>
    <mergeCell ref="B12:D12"/>
    <mergeCell ref="E12:G12"/>
    <mergeCell ref="H12:I12"/>
    <mergeCell ref="L12:N12"/>
    <mergeCell ref="O12:Q12"/>
    <mergeCell ref="R12:S12"/>
    <mergeCell ref="A14:A18"/>
    <mergeCell ref="A19:A20"/>
    <mergeCell ref="L28:S28"/>
    <mergeCell ref="B29:D29"/>
    <mergeCell ref="E29:G29"/>
    <mergeCell ref="L29:N29"/>
    <mergeCell ref="O29:Q29"/>
    <mergeCell ref="R29:S29"/>
    <mergeCell ref="A37:A39"/>
    <mergeCell ref="A35:A36"/>
    <mergeCell ref="H29:J29"/>
    <mergeCell ref="B28:J28"/>
    <mergeCell ref="A40:A42"/>
    <mergeCell ref="A31:A33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A5FFC-3A79-41AF-8D4C-D7A790C59BF8}">
  <dimension ref="A1:R46"/>
  <sheetViews>
    <sheetView topLeftCell="A16" zoomScale="70" zoomScaleNormal="70" zoomScaleSheetLayoutView="100" workbookViewId="0">
      <selection activeCell="B24" sqref="B24"/>
    </sheetView>
  </sheetViews>
  <sheetFormatPr defaultRowHeight="14.5" x14ac:dyDescent="0.35"/>
  <cols>
    <col min="1" max="1" width="8.81640625" style="24" customWidth="1"/>
    <col min="2" max="2" width="18.453125" customWidth="1"/>
    <col min="3" max="3" width="7.81640625" customWidth="1"/>
    <col min="4" max="4" width="15.1796875" customWidth="1"/>
    <col min="5" max="5" width="18.453125" customWidth="1"/>
    <col min="6" max="6" width="8" customWidth="1"/>
    <col min="7" max="8" width="14.54296875" customWidth="1"/>
    <col min="11" max="11" width="18.1796875" customWidth="1"/>
    <col min="12" max="12" width="9.54296875" customWidth="1"/>
    <col min="13" max="13" width="13.81640625" customWidth="1"/>
    <col min="14" max="14" width="18.453125" customWidth="1"/>
    <col min="15" max="15" width="9.54296875" customWidth="1"/>
    <col min="16" max="16" width="14.453125" customWidth="1"/>
    <col min="17" max="17" width="13.81640625" customWidth="1"/>
  </cols>
  <sheetData>
    <row r="1" spans="1:18" ht="15" thickBot="1" x14ac:dyDescent="0.4"/>
    <row r="2" spans="1:18" ht="45.75" customHeight="1" thickTop="1" thickBot="1" x14ac:dyDescent="0.4">
      <c r="B2" s="1" t="s">
        <v>0</v>
      </c>
      <c r="C2" s="171" t="s">
        <v>46</v>
      </c>
      <c r="D2" s="172"/>
      <c r="E2" s="66" t="s">
        <v>47</v>
      </c>
      <c r="F2" s="178" t="s">
        <v>1</v>
      </c>
      <c r="G2" s="178"/>
      <c r="I2" s="56" t="s">
        <v>38</v>
      </c>
      <c r="J2" s="54"/>
      <c r="K2" s="55"/>
      <c r="L2" s="55"/>
      <c r="M2" s="177" t="s">
        <v>37</v>
      </c>
      <c r="N2" s="177"/>
      <c r="O2" s="177"/>
      <c r="P2" s="177"/>
      <c r="Q2" s="177"/>
    </row>
    <row r="3" spans="1:18" ht="20.149999999999999" customHeight="1" thickTop="1" x14ac:dyDescent="0.35">
      <c r="B3" s="3" t="s">
        <v>2</v>
      </c>
      <c r="C3" s="167">
        <v>57</v>
      </c>
      <c r="D3" s="168"/>
      <c r="E3" s="86">
        <f>SUM(C14:C18,F14:F16,L14:L17,O14:O16,C31:C33,L31)</f>
        <v>57</v>
      </c>
      <c r="F3" s="179"/>
      <c r="G3" s="180"/>
      <c r="I3" s="2" t="s">
        <v>13</v>
      </c>
      <c r="J3" s="175"/>
      <c r="K3" s="176"/>
      <c r="L3" s="31"/>
    </row>
    <row r="4" spans="1:18" ht="20.149999999999999" customHeight="1" x14ac:dyDescent="0.35">
      <c r="B4" s="87" t="s">
        <v>50</v>
      </c>
      <c r="C4" s="167">
        <v>17</v>
      </c>
      <c r="D4" s="168"/>
      <c r="E4" s="86">
        <f>SUM(C19:C20,F19:F20,L19:L20,O19:O20)</f>
        <v>17</v>
      </c>
      <c r="F4" s="169"/>
      <c r="G4" s="170"/>
      <c r="I4" s="2" t="s">
        <v>11</v>
      </c>
      <c r="J4" s="173" t="s">
        <v>68</v>
      </c>
      <c r="K4" s="174"/>
      <c r="L4" s="31"/>
    </row>
    <row r="5" spans="1:18" ht="20.149999999999999" customHeight="1" x14ac:dyDescent="0.35">
      <c r="B5" s="5" t="s">
        <v>52</v>
      </c>
      <c r="C5" s="167">
        <v>15</v>
      </c>
      <c r="D5" s="168"/>
      <c r="E5" s="69">
        <f>SUM(F21,F35,O35)</f>
        <v>15</v>
      </c>
      <c r="F5" s="169"/>
      <c r="G5" s="170"/>
      <c r="I5" s="2" t="s">
        <v>12</v>
      </c>
      <c r="J5" s="175">
        <v>2021</v>
      </c>
      <c r="K5" s="176"/>
      <c r="L5" s="31"/>
    </row>
    <row r="6" spans="1:18" ht="20.149999999999999" customHeight="1" x14ac:dyDescent="0.35">
      <c r="B6" s="6" t="s">
        <v>3</v>
      </c>
      <c r="C6" s="167">
        <v>8</v>
      </c>
      <c r="D6" s="168"/>
      <c r="E6" s="69">
        <f>SUM(F36:F37,L36:L37,O36)</f>
        <v>8</v>
      </c>
      <c r="F6" s="169"/>
      <c r="G6" s="170"/>
    </row>
    <row r="7" spans="1:18" ht="20.149999999999999" customHeight="1" x14ac:dyDescent="0.35">
      <c r="B7" s="7" t="s">
        <v>51</v>
      </c>
      <c r="C7" s="167">
        <v>12</v>
      </c>
      <c r="D7" s="168"/>
      <c r="E7" s="69">
        <f>SUM(O22,F38,L38:L39)</f>
        <v>12</v>
      </c>
      <c r="F7" s="169"/>
      <c r="G7" s="170"/>
      <c r="I7" s="44" t="s">
        <v>67</v>
      </c>
    </row>
    <row r="8" spans="1:18" ht="20.149999999999999" customHeight="1" x14ac:dyDescent="0.35">
      <c r="B8" s="119" t="s">
        <v>152</v>
      </c>
      <c r="C8" s="167">
        <v>31</v>
      </c>
      <c r="D8" s="168"/>
      <c r="E8" s="69">
        <f>SUM(F23,L23,O23,C40:C41,F40:F43,L40)</f>
        <v>31</v>
      </c>
      <c r="F8" s="101"/>
      <c r="G8" s="102"/>
      <c r="I8" s="44"/>
    </row>
    <row r="9" spans="1:18" ht="20.149999999999999" customHeight="1" x14ac:dyDescent="0.35">
      <c r="B9" s="1" t="s">
        <v>4</v>
      </c>
      <c r="C9" s="171">
        <f>SUM(C3:D8)</f>
        <v>140</v>
      </c>
      <c r="D9" s="172"/>
      <c r="E9" s="70">
        <f>SUM(C25,F25,I25,L25,O25,R25,C44,F44,I44,L44,O44,R44)</f>
        <v>140</v>
      </c>
      <c r="F9" s="169"/>
      <c r="G9" s="170"/>
      <c r="I9" s="57" t="s">
        <v>172</v>
      </c>
    </row>
    <row r="10" spans="1:18" ht="20.149999999999999" customHeight="1" thickBot="1" x14ac:dyDescent="0.4"/>
    <row r="11" spans="1:18" ht="20.149999999999999" customHeight="1" thickBot="1" x14ac:dyDescent="0.5">
      <c r="B11" s="151" t="s">
        <v>14</v>
      </c>
      <c r="C11" s="152"/>
      <c r="D11" s="152"/>
      <c r="E11" s="152"/>
      <c r="F11" s="152"/>
      <c r="G11" s="152"/>
      <c r="H11" s="152"/>
      <c r="I11" s="153"/>
      <c r="K11" s="151" t="s">
        <v>36</v>
      </c>
      <c r="L11" s="152"/>
      <c r="M11" s="152"/>
      <c r="N11" s="152"/>
      <c r="O11" s="152"/>
      <c r="P11" s="152"/>
      <c r="Q11" s="152"/>
      <c r="R11" s="153"/>
    </row>
    <row r="12" spans="1:18" ht="15.5" x14ac:dyDescent="0.35">
      <c r="B12" s="157" t="s">
        <v>5</v>
      </c>
      <c r="C12" s="155"/>
      <c r="D12" s="161"/>
      <c r="E12" s="157" t="s">
        <v>6</v>
      </c>
      <c r="F12" s="155"/>
      <c r="G12" s="158"/>
      <c r="H12" s="159" t="s">
        <v>7</v>
      </c>
      <c r="I12" s="160"/>
      <c r="K12" s="157" t="s">
        <v>5</v>
      </c>
      <c r="L12" s="155"/>
      <c r="M12" s="161"/>
      <c r="N12" s="157" t="s">
        <v>6</v>
      </c>
      <c r="O12" s="155"/>
      <c r="P12" s="158"/>
      <c r="Q12" s="159" t="s">
        <v>7</v>
      </c>
      <c r="R12" s="160"/>
    </row>
    <row r="13" spans="1:18" ht="20.149999999999999" customHeight="1" x14ac:dyDescent="0.45">
      <c r="B13" s="32" t="s">
        <v>8</v>
      </c>
      <c r="C13" s="64" t="s">
        <v>9</v>
      </c>
      <c r="D13" s="33" t="s">
        <v>15</v>
      </c>
      <c r="E13" s="32" t="s">
        <v>8</v>
      </c>
      <c r="F13" s="34" t="s">
        <v>9</v>
      </c>
      <c r="G13" s="76" t="s">
        <v>15</v>
      </c>
      <c r="H13" s="8" t="s">
        <v>8</v>
      </c>
      <c r="I13" s="10" t="s">
        <v>9</v>
      </c>
      <c r="J13" s="35"/>
      <c r="K13" s="9" t="s">
        <v>8</v>
      </c>
      <c r="L13" s="34" t="s">
        <v>9</v>
      </c>
      <c r="M13" s="33" t="s">
        <v>15</v>
      </c>
      <c r="N13" s="9" t="s">
        <v>8</v>
      </c>
      <c r="O13" s="25" t="s">
        <v>9</v>
      </c>
      <c r="P13" s="76" t="s">
        <v>15</v>
      </c>
      <c r="Q13" s="8" t="s">
        <v>8</v>
      </c>
      <c r="R13" s="10" t="s">
        <v>9</v>
      </c>
    </row>
    <row r="14" spans="1:18" ht="116" x14ac:dyDescent="0.35">
      <c r="A14" s="162" t="s">
        <v>2</v>
      </c>
      <c r="B14" s="11" t="s">
        <v>16</v>
      </c>
      <c r="C14" s="26">
        <v>3</v>
      </c>
      <c r="D14" s="12"/>
      <c r="E14" s="11" t="s">
        <v>19</v>
      </c>
      <c r="F14" s="26">
        <v>3</v>
      </c>
      <c r="G14" s="77"/>
      <c r="H14" s="22"/>
      <c r="I14" s="23"/>
      <c r="J14" s="38"/>
      <c r="K14" s="11" t="s">
        <v>55</v>
      </c>
      <c r="L14" s="26">
        <v>3</v>
      </c>
      <c r="M14" s="12"/>
      <c r="N14" s="11" t="s">
        <v>24</v>
      </c>
      <c r="O14" s="26">
        <v>3</v>
      </c>
      <c r="P14" s="77" t="s">
        <v>81</v>
      </c>
      <c r="Q14" s="22"/>
      <c r="R14" s="23"/>
    </row>
    <row r="15" spans="1:18" ht="145" x14ac:dyDescent="0.35">
      <c r="A15" s="163"/>
      <c r="B15" s="11" t="s">
        <v>17</v>
      </c>
      <c r="C15" s="26">
        <v>3</v>
      </c>
      <c r="D15" s="12"/>
      <c r="E15" s="45" t="s">
        <v>30</v>
      </c>
      <c r="F15" s="46">
        <v>4</v>
      </c>
      <c r="G15" s="52"/>
      <c r="H15" s="22"/>
      <c r="I15" s="23"/>
      <c r="J15" s="39"/>
      <c r="K15" s="11" t="s">
        <v>26</v>
      </c>
      <c r="L15" s="26">
        <v>4</v>
      </c>
      <c r="M15" s="12" t="s">
        <v>115</v>
      </c>
      <c r="N15" s="11" t="s">
        <v>54</v>
      </c>
      <c r="O15" s="26">
        <v>3</v>
      </c>
      <c r="P15" s="12" t="s">
        <v>83</v>
      </c>
      <c r="Q15" s="22"/>
      <c r="R15" s="23"/>
    </row>
    <row r="16" spans="1:18" ht="29" x14ac:dyDescent="0.35">
      <c r="A16" s="163"/>
      <c r="B16" s="11" t="s">
        <v>18</v>
      </c>
      <c r="C16" s="26">
        <v>2</v>
      </c>
      <c r="D16" s="12"/>
      <c r="E16" s="11" t="s">
        <v>20</v>
      </c>
      <c r="F16" s="26">
        <v>2</v>
      </c>
      <c r="G16" s="12"/>
      <c r="H16" s="22"/>
      <c r="I16" s="23"/>
      <c r="J16" s="39"/>
      <c r="K16" s="11" t="s">
        <v>23</v>
      </c>
      <c r="L16" s="26">
        <v>2</v>
      </c>
      <c r="M16" s="12" t="s">
        <v>34</v>
      </c>
      <c r="N16" s="11" t="s">
        <v>25</v>
      </c>
      <c r="O16" s="26">
        <v>2</v>
      </c>
      <c r="P16" s="12" t="s">
        <v>82</v>
      </c>
      <c r="Q16" s="22"/>
      <c r="R16" s="23"/>
    </row>
    <row r="17" spans="1:18" ht="46.5" customHeight="1" x14ac:dyDescent="0.35">
      <c r="A17" s="163"/>
      <c r="B17" s="45" t="s">
        <v>29</v>
      </c>
      <c r="C17" s="46">
        <v>4</v>
      </c>
      <c r="D17" s="12"/>
      <c r="E17" s="11"/>
      <c r="F17" s="26"/>
      <c r="G17" s="12"/>
      <c r="H17" s="22"/>
      <c r="I17" s="23"/>
      <c r="J17" s="39"/>
      <c r="K17" s="45" t="s">
        <v>53</v>
      </c>
      <c r="L17" s="46">
        <v>3</v>
      </c>
      <c r="M17" s="12"/>
      <c r="N17" s="11"/>
      <c r="O17" s="26"/>
      <c r="P17" s="12"/>
      <c r="Q17" s="22"/>
      <c r="R17" s="23"/>
    </row>
    <row r="18" spans="1:18" ht="45.75" customHeight="1" x14ac:dyDescent="0.35">
      <c r="A18" s="163"/>
      <c r="B18" s="45" t="s">
        <v>56</v>
      </c>
      <c r="C18" s="46">
        <v>3</v>
      </c>
      <c r="D18" s="12"/>
      <c r="E18" s="11"/>
      <c r="F18" s="26"/>
      <c r="G18" s="12"/>
      <c r="H18" s="22"/>
      <c r="I18" s="23"/>
      <c r="J18" s="40"/>
      <c r="K18" s="45"/>
      <c r="L18" s="46"/>
      <c r="M18" s="52"/>
      <c r="N18" s="45"/>
      <c r="O18" s="46"/>
      <c r="P18" s="12"/>
      <c r="Q18" s="22"/>
      <c r="R18" s="23"/>
    </row>
    <row r="19" spans="1:18" ht="58" x14ac:dyDescent="0.35">
      <c r="A19" s="146" t="s">
        <v>50</v>
      </c>
      <c r="B19" s="59" t="s">
        <v>176</v>
      </c>
      <c r="C19" s="27">
        <v>2</v>
      </c>
      <c r="D19" s="14"/>
      <c r="E19" s="13" t="s">
        <v>175</v>
      </c>
      <c r="F19" s="27">
        <v>2</v>
      </c>
      <c r="G19" s="14"/>
      <c r="H19" s="22"/>
      <c r="I19" s="23"/>
      <c r="J19" s="40"/>
      <c r="K19" s="89" t="s">
        <v>181</v>
      </c>
      <c r="L19" s="27">
        <v>3</v>
      </c>
      <c r="M19" s="14"/>
      <c r="N19" s="89" t="s">
        <v>178</v>
      </c>
      <c r="O19" s="27">
        <v>2</v>
      </c>
      <c r="P19" s="14"/>
      <c r="Q19" s="22"/>
      <c r="R19" s="23"/>
    </row>
    <row r="20" spans="1:18" ht="58" x14ac:dyDescent="0.35">
      <c r="A20" s="147"/>
      <c r="B20" s="59" t="s">
        <v>179</v>
      </c>
      <c r="C20" s="27">
        <v>3</v>
      </c>
      <c r="D20" s="14"/>
      <c r="E20" s="13" t="s">
        <v>177</v>
      </c>
      <c r="F20" s="27">
        <v>2</v>
      </c>
      <c r="G20" s="14"/>
      <c r="H20" s="22"/>
      <c r="I20" s="23"/>
      <c r="J20" s="40"/>
      <c r="K20" s="13"/>
      <c r="L20" s="97"/>
      <c r="M20" s="91"/>
      <c r="N20" s="13" t="s">
        <v>180</v>
      </c>
      <c r="O20" s="97">
        <v>3</v>
      </c>
      <c r="P20" s="14"/>
      <c r="Q20" s="22"/>
      <c r="R20" s="23"/>
    </row>
    <row r="21" spans="1:18" ht="43.5" x14ac:dyDescent="0.35">
      <c r="A21" s="92" t="s">
        <v>52</v>
      </c>
      <c r="B21" s="15"/>
      <c r="C21" s="28"/>
      <c r="D21" s="16"/>
      <c r="E21" s="15" t="s">
        <v>153</v>
      </c>
      <c r="F21" s="28">
        <v>3</v>
      </c>
      <c r="G21" s="16" t="s">
        <v>84</v>
      </c>
      <c r="H21" s="22"/>
      <c r="I21" s="23"/>
      <c r="J21" s="40"/>
      <c r="K21" s="15"/>
      <c r="L21" s="28"/>
      <c r="M21" s="16"/>
      <c r="N21" s="15"/>
      <c r="O21" s="28"/>
      <c r="P21" s="16"/>
      <c r="Q21" s="22"/>
      <c r="R21" s="23"/>
    </row>
    <row r="22" spans="1:18" ht="30.75" customHeight="1" x14ac:dyDescent="0.35">
      <c r="A22" s="93" t="s">
        <v>51</v>
      </c>
      <c r="B22" s="94"/>
      <c r="C22" s="95"/>
      <c r="D22" s="96"/>
      <c r="E22" s="94"/>
      <c r="F22" s="95"/>
      <c r="G22" s="96"/>
      <c r="H22" s="48"/>
      <c r="I22" s="49"/>
      <c r="J22" s="40"/>
      <c r="K22" s="94"/>
      <c r="L22" s="95"/>
      <c r="M22" s="96"/>
      <c r="N22" s="94" t="s">
        <v>100</v>
      </c>
      <c r="O22" s="95">
        <v>3</v>
      </c>
      <c r="P22" s="96"/>
      <c r="Q22" s="48"/>
      <c r="R22" s="49"/>
    </row>
    <row r="23" spans="1:18" ht="30.75" customHeight="1" x14ac:dyDescent="0.35">
      <c r="A23" s="124" t="s">
        <v>152</v>
      </c>
      <c r="B23" s="121"/>
      <c r="C23" s="122"/>
      <c r="D23" s="123"/>
      <c r="E23" s="121" t="s">
        <v>70</v>
      </c>
      <c r="F23" s="122">
        <v>3</v>
      </c>
      <c r="G23" s="123"/>
      <c r="H23" s="48"/>
      <c r="I23" s="49"/>
      <c r="J23" s="40"/>
      <c r="K23" s="121" t="s">
        <v>71</v>
      </c>
      <c r="L23" s="122">
        <v>3</v>
      </c>
      <c r="M23" s="123"/>
      <c r="N23" s="121" t="s">
        <v>72</v>
      </c>
      <c r="O23" s="122">
        <v>3</v>
      </c>
      <c r="P23" s="123" t="s">
        <v>73</v>
      </c>
      <c r="Q23" s="48"/>
      <c r="R23" s="49"/>
    </row>
    <row r="24" spans="1:18" ht="47" customHeight="1" x14ac:dyDescent="0.35">
      <c r="A24" s="106"/>
      <c r="B24" s="107" t="s">
        <v>185</v>
      </c>
      <c r="C24" s="108">
        <v>0</v>
      </c>
      <c r="D24" s="109" t="s">
        <v>79</v>
      </c>
      <c r="E24" s="107"/>
      <c r="F24" s="108"/>
      <c r="G24" s="109"/>
      <c r="H24" s="110"/>
      <c r="I24" s="109"/>
      <c r="J24" s="111"/>
      <c r="K24" s="107"/>
      <c r="L24" s="108"/>
      <c r="M24" s="109"/>
      <c r="N24" s="107"/>
      <c r="O24" s="108"/>
      <c r="P24" s="109"/>
      <c r="Q24" s="48"/>
      <c r="R24" s="49"/>
    </row>
    <row r="25" spans="1:18" ht="30" customHeight="1" thickBot="1" x14ac:dyDescent="0.4">
      <c r="B25" s="36" t="s">
        <v>10</v>
      </c>
      <c r="C25" s="21">
        <f>SUM(C14:C24)</f>
        <v>20</v>
      </c>
      <c r="D25" s="21"/>
      <c r="E25" s="36" t="s">
        <v>10</v>
      </c>
      <c r="F25" s="21">
        <f>SUM(F14:F24)</f>
        <v>19</v>
      </c>
      <c r="G25" s="21"/>
      <c r="H25" s="37" t="s">
        <v>10</v>
      </c>
      <c r="I25" s="21">
        <f>SUM(I14:I24)</f>
        <v>0</v>
      </c>
      <c r="J25" s="40"/>
      <c r="K25" s="36" t="s">
        <v>10</v>
      </c>
      <c r="L25" s="21">
        <f>SUM(L14:L24)</f>
        <v>18</v>
      </c>
      <c r="M25" s="21"/>
      <c r="N25" s="36" t="s">
        <v>10</v>
      </c>
      <c r="O25" s="21">
        <f>SUM(O14:O24)</f>
        <v>19</v>
      </c>
      <c r="P25" s="21"/>
      <c r="Q25" s="37" t="s">
        <v>10</v>
      </c>
      <c r="R25" s="21">
        <f>SUM(R14:R24)</f>
        <v>0</v>
      </c>
    </row>
    <row r="26" spans="1:18" ht="30" customHeight="1" x14ac:dyDescent="0.35">
      <c r="J26" s="40"/>
    </row>
    <row r="27" spans="1:18" ht="15" thickBot="1" x14ac:dyDescent="0.4">
      <c r="J27" s="31"/>
    </row>
    <row r="28" spans="1:18" ht="20.149999999999999" customHeight="1" thickBot="1" x14ac:dyDescent="0.5">
      <c r="B28" s="151" t="s">
        <v>39</v>
      </c>
      <c r="C28" s="152"/>
      <c r="D28" s="152"/>
      <c r="E28" s="152"/>
      <c r="F28" s="152"/>
      <c r="G28" s="152"/>
      <c r="H28" s="152"/>
      <c r="I28" s="153"/>
      <c r="K28" s="151" t="s">
        <v>58</v>
      </c>
      <c r="L28" s="152"/>
      <c r="M28" s="152"/>
      <c r="N28" s="152"/>
      <c r="O28" s="152"/>
      <c r="P28" s="152"/>
      <c r="Q28" s="152"/>
      <c r="R28" s="153"/>
    </row>
    <row r="29" spans="1:18" ht="20.149999999999999" customHeight="1" x14ac:dyDescent="0.35">
      <c r="B29" s="154" t="s">
        <v>5</v>
      </c>
      <c r="C29" s="155"/>
      <c r="D29" s="156"/>
      <c r="E29" s="157" t="s">
        <v>6</v>
      </c>
      <c r="F29" s="155"/>
      <c r="G29" s="158"/>
      <c r="H29" s="159" t="s">
        <v>7</v>
      </c>
      <c r="I29" s="160"/>
      <c r="K29" s="157" t="s">
        <v>5</v>
      </c>
      <c r="L29" s="155"/>
      <c r="M29" s="161"/>
      <c r="N29" s="157" t="s">
        <v>6</v>
      </c>
      <c r="O29" s="155"/>
      <c r="P29" s="158"/>
      <c r="Q29" s="159" t="s">
        <v>7</v>
      </c>
      <c r="R29" s="160"/>
    </row>
    <row r="30" spans="1:18" ht="20.149999999999999" customHeight="1" x14ac:dyDescent="0.45">
      <c r="B30" s="9" t="s">
        <v>8</v>
      </c>
      <c r="C30" s="25" t="s">
        <v>9</v>
      </c>
      <c r="D30" s="33" t="s">
        <v>15</v>
      </c>
      <c r="E30" s="9" t="s">
        <v>8</v>
      </c>
      <c r="F30" s="25" t="s">
        <v>9</v>
      </c>
      <c r="G30" s="76" t="s">
        <v>15</v>
      </c>
      <c r="H30" s="8" t="s">
        <v>8</v>
      </c>
      <c r="I30" s="10" t="s">
        <v>9</v>
      </c>
      <c r="J30" s="35"/>
      <c r="K30" s="9" t="s">
        <v>8</v>
      </c>
      <c r="L30" s="25" t="s">
        <v>9</v>
      </c>
      <c r="M30" s="33" t="s">
        <v>15</v>
      </c>
      <c r="N30" s="9" t="s">
        <v>8</v>
      </c>
      <c r="O30" s="25" t="s">
        <v>9</v>
      </c>
      <c r="P30" s="76" t="s">
        <v>15</v>
      </c>
      <c r="Q30" s="8" t="s">
        <v>8</v>
      </c>
      <c r="R30" s="10" t="s">
        <v>9</v>
      </c>
    </row>
    <row r="31" spans="1:18" ht="101.5" x14ac:dyDescent="0.35">
      <c r="A31" s="162" t="s">
        <v>2</v>
      </c>
      <c r="B31" s="11" t="s">
        <v>21</v>
      </c>
      <c r="C31" s="26">
        <v>4</v>
      </c>
      <c r="D31" s="12" t="s">
        <v>80</v>
      </c>
      <c r="E31" s="11"/>
      <c r="F31" s="26"/>
      <c r="G31" s="12"/>
      <c r="H31" s="22"/>
      <c r="I31" s="23"/>
      <c r="J31" s="38"/>
      <c r="K31" s="11" t="s">
        <v>28</v>
      </c>
      <c r="L31" s="26">
        <v>2</v>
      </c>
      <c r="M31" s="12" t="s">
        <v>89</v>
      </c>
      <c r="N31" s="45"/>
      <c r="O31" s="46"/>
      <c r="P31" s="77"/>
      <c r="Q31" s="22"/>
      <c r="R31" s="23"/>
    </row>
    <row r="32" spans="1:18" ht="29" x14ac:dyDescent="0.35">
      <c r="A32" s="163"/>
      <c r="B32" s="45" t="s">
        <v>27</v>
      </c>
      <c r="C32" s="46">
        <v>4</v>
      </c>
      <c r="D32" s="52" t="s">
        <v>86</v>
      </c>
      <c r="E32" s="11"/>
      <c r="F32" s="26"/>
      <c r="G32" s="12"/>
      <c r="H32" s="22"/>
      <c r="I32" s="23"/>
      <c r="J32" s="39"/>
      <c r="K32" s="11"/>
      <c r="L32" s="26"/>
      <c r="M32" s="12"/>
      <c r="N32" s="11"/>
      <c r="O32" s="26"/>
      <c r="P32" s="12"/>
      <c r="Q32" s="22"/>
      <c r="R32" s="23"/>
    </row>
    <row r="33" spans="1:18" ht="72.5" x14ac:dyDescent="0.35">
      <c r="A33" s="163"/>
      <c r="B33" s="45" t="s">
        <v>142</v>
      </c>
      <c r="C33" s="46">
        <v>3</v>
      </c>
      <c r="D33" s="52" t="s">
        <v>87</v>
      </c>
      <c r="E33" s="45"/>
      <c r="F33" s="46"/>
      <c r="G33" s="52"/>
      <c r="H33" s="22"/>
      <c r="I33" s="23"/>
      <c r="J33" s="39"/>
      <c r="K33" s="11"/>
      <c r="L33" s="26"/>
      <c r="M33" s="12"/>
      <c r="N33" s="11"/>
      <c r="O33" s="26"/>
      <c r="P33" s="12"/>
      <c r="Q33" s="22"/>
      <c r="R33" s="23"/>
    </row>
    <row r="34" spans="1:18" x14ac:dyDescent="0.35">
      <c r="A34" s="163"/>
      <c r="B34" s="45"/>
      <c r="C34" s="46"/>
      <c r="D34" s="52"/>
      <c r="E34" s="45"/>
      <c r="F34" s="46"/>
      <c r="G34" s="52"/>
      <c r="H34" s="22"/>
      <c r="I34" s="23"/>
      <c r="J34" s="39"/>
      <c r="K34" s="11"/>
      <c r="L34" s="26"/>
      <c r="M34" s="12"/>
      <c r="N34" s="11"/>
      <c r="O34" s="26"/>
      <c r="P34" s="12"/>
      <c r="Q34" s="22"/>
      <c r="R34" s="23"/>
    </row>
    <row r="35" spans="1:18" ht="29" x14ac:dyDescent="0.35">
      <c r="A35" s="88" t="s">
        <v>52</v>
      </c>
      <c r="B35" s="15"/>
      <c r="C35" s="28"/>
      <c r="D35" s="16"/>
      <c r="E35" s="15" t="s">
        <v>90</v>
      </c>
      <c r="F35" s="28">
        <v>2</v>
      </c>
      <c r="G35" s="16" t="s">
        <v>57</v>
      </c>
      <c r="H35" s="99"/>
      <c r="I35" s="100"/>
      <c r="J35" s="40"/>
      <c r="K35" s="60"/>
      <c r="L35" s="28"/>
      <c r="M35" s="16"/>
      <c r="N35" s="60" t="s">
        <v>109</v>
      </c>
      <c r="O35" s="28">
        <v>10</v>
      </c>
      <c r="P35" s="16" t="s">
        <v>157</v>
      </c>
      <c r="Q35" s="22"/>
      <c r="R35" s="23"/>
    </row>
    <row r="36" spans="1:18" ht="29" x14ac:dyDescent="0.35">
      <c r="A36" s="182" t="s">
        <v>3</v>
      </c>
      <c r="B36" s="17"/>
      <c r="C36" s="29"/>
      <c r="D36" s="18"/>
      <c r="E36" s="17"/>
      <c r="F36" s="29"/>
      <c r="G36" s="18"/>
      <c r="H36" s="22"/>
      <c r="I36" s="23"/>
      <c r="J36" s="40"/>
      <c r="K36" s="17" t="s">
        <v>117</v>
      </c>
      <c r="L36" s="29">
        <v>4</v>
      </c>
      <c r="M36" s="18"/>
      <c r="N36" s="17"/>
      <c r="O36" s="29"/>
      <c r="P36" s="18"/>
      <c r="Q36" s="22"/>
      <c r="R36" s="23"/>
    </row>
    <row r="37" spans="1:18" ht="29" x14ac:dyDescent="0.35">
      <c r="A37" s="183"/>
      <c r="B37" s="17"/>
      <c r="C37" s="29"/>
      <c r="D37" s="18"/>
      <c r="E37" s="17"/>
      <c r="F37" s="29"/>
      <c r="G37" s="18"/>
      <c r="H37" s="22"/>
      <c r="I37" s="23"/>
      <c r="J37" s="40"/>
      <c r="K37" s="17" t="s">
        <v>121</v>
      </c>
      <c r="L37" s="29">
        <v>4</v>
      </c>
      <c r="M37" s="18"/>
      <c r="N37" s="17"/>
      <c r="O37" s="29"/>
      <c r="P37" s="18"/>
      <c r="Q37" s="22"/>
      <c r="R37" s="23"/>
    </row>
    <row r="38" spans="1:18" ht="43.5" x14ac:dyDescent="0.35">
      <c r="A38" s="74" t="s">
        <v>51</v>
      </c>
      <c r="B38" s="19"/>
      <c r="C38" s="30"/>
      <c r="D38" s="20"/>
      <c r="E38" s="19" t="s">
        <v>136</v>
      </c>
      <c r="F38" s="30">
        <v>3</v>
      </c>
      <c r="G38" s="20"/>
      <c r="H38" s="22"/>
      <c r="I38" s="23"/>
      <c r="J38" s="40"/>
      <c r="K38" s="19" t="s">
        <v>156</v>
      </c>
      <c r="L38" s="30">
        <v>3</v>
      </c>
      <c r="M38" s="20"/>
      <c r="N38" s="19"/>
      <c r="O38" s="30"/>
      <c r="P38" s="20"/>
      <c r="Q38" s="22"/>
      <c r="R38" s="23"/>
    </row>
    <row r="39" spans="1:18" ht="43.5" x14ac:dyDescent="0.35">
      <c r="A39" s="125"/>
      <c r="B39" s="94"/>
      <c r="C39" s="95"/>
      <c r="D39" s="96"/>
      <c r="E39" s="94"/>
      <c r="F39" s="95"/>
      <c r="G39" s="96"/>
      <c r="H39" s="48"/>
      <c r="I39" s="49"/>
      <c r="J39" s="40"/>
      <c r="K39" s="94" t="s">
        <v>92</v>
      </c>
      <c r="L39" s="95">
        <v>3</v>
      </c>
      <c r="M39" s="96"/>
      <c r="N39" s="94"/>
      <c r="O39" s="95"/>
      <c r="P39" s="96"/>
      <c r="Q39" s="48"/>
      <c r="R39" s="49"/>
    </row>
    <row r="40" spans="1:18" ht="58" x14ac:dyDescent="0.35">
      <c r="A40" s="208" t="s">
        <v>152</v>
      </c>
      <c r="B40" s="121" t="s">
        <v>69</v>
      </c>
      <c r="C40" s="122">
        <v>4</v>
      </c>
      <c r="D40" s="123"/>
      <c r="E40" s="121" t="s">
        <v>75</v>
      </c>
      <c r="F40" s="122">
        <v>4</v>
      </c>
      <c r="G40" s="123"/>
      <c r="H40" s="48"/>
      <c r="I40" s="49"/>
      <c r="J40" s="40"/>
      <c r="K40" s="121" t="s">
        <v>155</v>
      </c>
      <c r="L40" s="122">
        <v>2</v>
      </c>
      <c r="M40" s="123" t="s">
        <v>151</v>
      </c>
      <c r="N40" s="121"/>
      <c r="O40" s="122"/>
      <c r="P40" s="123"/>
      <c r="Q40" s="48"/>
      <c r="R40" s="49"/>
    </row>
    <row r="41" spans="1:18" ht="43.5" x14ac:dyDescent="0.35">
      <c r="A41" s="207"/>
      <c r="B41" s="121" t="s">
        <v>74</v>
      </c>
      <c r="C41" s="122">
        <v>3</v>
      </c>
      <c r="D41" s="123"/>
      <c r="E41" s="121" t="s">
        <v>76</v>
      </c>
      <c r="F41" s="122">
        <v>4</v>
      </c>
      <c r="G41" s="123"/>
      <c r="H41" s="48"/>
      <c r="I41" s="49"/>
      <c r="J41" s="40"/>
      <c r="K41" s="121"/>
      <c r="L41" s="122"/>
      <c r="M41" s="123"/>
      <c r="N41" s="121"/>
      <c r="O41" s="122"/>
      <c r="P41" s="123"/>
      <c r="Q41" s="48"/>
      <c r="R41" s="49"/>
    </row>
    <row r="42" spans="1:18" ht="29" x14ac:dyDescent="0.35">
      <c r="A42" s="207"/>
      <c r="B42" s="121"/>
      <c r="C42" s="122"/>
      <c r="D42" s="123"/>
      <c r="E42" s="121" t="s">
        <v>77</v>
      </c>
      <c r="F42" s="122">
        <v>3</v>
      </c>
      <c r="G42" s="123" t="s">
        <v>143</v>
      </c>
      <c r="H42" s="48"/>
      <c r="I42" s="49"/>
      <c r="J42" s="40"/>
      <c r="K42" s="121"/>
      <c r="L42" s="122"/>
      <c r="M42" s="123"/>
      <c r="N42" s="121"/>
      <c r="O42" s="122"/>
      <c r="P42" s="123"/>
      <c r="Q42" s="48"/>
      <c r="R42" s="49"/>
    </row>
    <row r="43" spans="1:18" ht="58" x14ac:dyDescent="0.35">
      <c r="A43" s="207"/>
      <c r="B43" s="121"/>
      <c r="C43" s="122"/>
      <c r="D43" s="123"/>
      <c r="E43" s="121" t="s">
        <v>147</v>
      </c>
      <c r="F43" s="122">
        <v>2</v>
      </c>
      <c r="G43" s="123" t="s">
        <v>154</v>
      </c>
      <c r="H43" s="48"/>
      <c r="I43" s="49"/>
      <c r="J43" s="40"/>
      <c r="K43" s="121"/>
      <c r="L43" s="122"/>
      <c r="M43" s="123"/>
      <c r="N43" s="121"/>
      <c r="O43" s="122"/>
      <c r="P43" s="123"/>
      <c r="Q43" s="48"/>
      <c r="R43" s="49"/>
    </row>
    <row r="44" spans="1:18" ht="30" customHeight="1" thickBot="1" x14ac:dyDescent="0.4">
      <c r="B44" s="36" t="s">
        <v>10</v>
      </c>
      <c r="C44" s="21">
        <f>SUM(C31:C43)</f>
        <v>18</v>
      </c>
      <c r="D44" s="21"/>
      <c r="E44" s="36" t="s">
        <v>10</v>
      </c>
      <c r="F44" s="21">
        <f>SUM(F31:F43)</f>
        <v>18</v>
      </c>
      <c r="G44" s="21"/>
      <c r="H44" s="37" t="s">
        <v>10</v>
      </c>
      <c r="I44" s="21">
        <f>SUM(I31:I43)</f>
        <v>0</v>
      </c>
      <c r="J44" s="40"/>
      <c r="K44" s="36" t="s">
        <v>10</v>
      </c>
      <c r="L44" s="21">
        <f>SUM(L31:L43)</f>
        <v>18</v>
      </c>
      <c r="M44" s="21"/>
      <c r="N44" s="36" t="s">
        <v>10</v>
      </c>
      <c r="O44" s="21">
        <f>SUM(O31:O43)</f>
        <v>10</v>
      </c>
      <c r="P44" s="21"/>
      <c r="Q44" s="37" t="s">
        <v>10</v>
      </c>
      <c r="R44" s="21">
        <f>SUM(R31:R43)</f>
        <v>0</v>
      </c>
    </row>
    <row r="45" spans="1:18" ht="30" customHeight="1" x14ac:dyDescent="0.35">
      <c r="J45" s="40"/>
    </row>
    <row r="46" spans="1:18" ht="30" customHeight="1" x14ac:dyDescent="0.35">
      <c r="J46" s="31"/>
    </row>
  </sheetData>
  <mergeCells count="40">
    <mergeCell ref="C2:D2"/>
    <mergeCell ref="F2:G2"/>
    <mergeCell ref="M2:Q2"/>
    <mergeCell ref="C3:D3"/>
    <mergeCell ref="F3:G3"/>
    <mergeCell ref="J3:K3"/>
    <mergeCell ref="C4:D4"/>
    <mergeCell ref="F4:G4"/>
    <mergeCell ref="J4:K4"/>
    <mergeCell ref="C5:D5"/>
    <mergeCell ref="F5:G5"/>
    <mergeCell ref="J5:K5"/>
    <mergeCell ref="C6:D6"/>
    <mergeCell ref="F6:G6"/>
    <mergeCell ref="C7:D7"/>
    <mergeCell ref="F7:G7"/>
    <mergeCell ref="C9:D9"/>
    <mergeCell ref="F9:G9"/>
    <mergeCell ref="C8:D8"/>
    <mergeCell ref="B11:I11"/>
    <mergeCell ref="K11:R11"/>
    <mergeCell ref="B12:D12"/>
    <mergeCell ref="E12:G12"/>
    <mergeCell ref="H12:I12"/>
    <mergeCell ref="K12:M12"/>
    <mergeCell ref="N12:P12"/>
    <mergeCell ref="Q12:R12"/>
    <mergeCell ref="B28:I28"/>
    <mergeCell ref="K28:R28"/>
    <mergeCell ref="B29:D29"/>
    <mergeCell ref="E29:G29"/>
    <mergeCell ref="H29:I29"/>
    <mergeCell ref="K29:M29"/>
    <mergeCell ref="N29:P29"/>
    <mergeCell ref="Q29:R29"/>
    <mergeCell ref="A40:A43"/>
    <mergeCell ref="A31:A34"/>
    <mergeCell ref="A36:A37"/>
    <mergeCell ref="A14:A18"/>
    <mergeCell ref="A19:A20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9D16752-348B-452C-934D-C5D6DAE97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DB889-2BDC-499B-8565-E29A2D2390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11D075-E99E-4CBB-A01C-D775228A07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PHY (FYP with PA)</vt:lpstr>
      <vt:lpstr>PHY (PI)</vt:lpstr>
      <vt:lpstr>PHMS (MH FYP)</vt:lpstr>
      <vt:lpstr>PHMS (PH FYP)</vt:lpstr>
      <vt:lpstr>PHME (FYP with PA)</vt:lpstr>
      <vt:lpstr>PHME (PI)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(PHY PHMS 2020)</dc:title>
  <dc:creator>mikayapmx</dc:creator>
  <cp:lastModifiedBy>Yap Meixiang Mika</cp:lastModifiedBy>
  <cp:lastPrinted>2015-08-13T06:57:48Z</cp:lastPrinted>
  <dcterms:created xsi:type="dcterms:W3CDTF">2012-08-14T09:47:32Z</dcterms:created>
  <dcterms:modified xsi:type="dcterms:W3CDTF">2021-09-01T04:25:00Z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